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https://faqdd.sharepoint.com/sites/prpas/Shared Documents/03. Volet 2/ii. Outils de depot et analyse/"/>
    </mc:Choice>
  </mc:AlternateContent>
  <xr:revisionPtr revIDLastSave="338" documentId="8_{CBF2EEA7-D2AE-4070-A000-486B461435B8}" xr6:coauthVersionLast="47" xr6:coauthVersionMax="47" xr10:uidLastSave="{DA654A06-6122-5D43-9D88-450436CA58C7}"/>
  <bookViews>
    <workbookView xWindow="-38400" yWindow="-320" windowWidth="38400" windowHeight="21100" xr2:uid="{13DED424-0C68-A845-85A0-19379DE9FF15}"/>
  </bookViews>
  <sheets>
    <sheet name="2. (B) Budget" sheetId="21" r:id="rId1"/>
  </sheets>
  <definedNames>
    <definedName name="kgCO2eq_Essence_VehiculeLeger">#REF!</definedName>
    <definedName name="L_100km_vehicules_legers">#REF!</definedName>
    <definedName name="Plage_EquivColonne_Facteurs_Periode_3">#REF!</definedName>
    <definedName name="Plage_EquivLigne_Facteurs_Periode_3">#REF!</definedName>
    <definedName name="Plage_Facteurs_Periode_3">#REF!</definedName>
    <definedName name="_xlnm.Print_Area" localSheetId="0">'2. (B) Budget'!$B$1:$K$175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3" i="21" l="1"/>
  <c r="D144" i="21"/>
  <c r="F65" i="21"/>
  <c r="I65" i="21" s="1"/>
  <c r="F66" i="21"/>
  <c r="F67" i="21"/>
  <c r="H121" i="21"/>
  <c r="H128" i="21" s="1"/>
  <c r="G121" i="21"/>
  <c r="G128" i="21" s="1"/>
  <c r="E121" i="21"/>
  <c r="I128" i="21" s="1"/>
  <c r="D121" i="21"/>
  <c r="F111" i="21"/>
  <c r="H107" i="21"/>
  <c r="G107" i="21"/>
  <c r="E107" i="21"/>
  <c r="D107" i="21"/>
  <c r="D130" i="21" s="1"/>
  <c r="F97" i="21"/>
  <c r="I97" i="21" s="1"/>
  <c r="H78" i="21"/>
  <c r="H126" i="21" s="1"/>
  <c r="G78" i="21"/>
  <c r="G126" i="21" s="1"/>
  <c r="E78" i="21"/>
  <c r="D78" i="21"/>
  <c r="D126" i="21" s="1"/>
  <c r="H60" i="21"/>
  <c r="H131" i="21" s="1"/>
  <c r="G60" i="21"/>
  <c r="E60" i="21"/>
  <c r="D60" i="21"/>
  <c r="D131" i="21" s="1"/>
  <c r="H44" i="21"/>
  <c r="H125" i="21" s="1"/>
  <c r="G44" i="21"/>
  <c r="G125" i="21" s="1"/>
  <c r="E44" i="21"/>
  <c r="I125" i="21" s="1"/>
  <c r="D44" i="21"/>
  <c r="D125" i="21" s="1"/>
  <c r="I111" i="21" l="1"/>
  <c r="F82" i="21"/>
  <c r="F64" i="21"/>
  <c r="I64" i="21" s="1"/>
  <c r="F32" i="21"/>
  <c r="F33" i="21"/>
  <c r="I33" i="21" s="1"/>
  <c r="F34" i="21"/>
  <c r="I34" i="21" s="1"/>
  <c r="D94" i="21"/>
  <c r="D127" i="21" s="1"/>
  <c r="E156" i="21"/>
  <c r="E94" i="21"/>
  <c r="I127" i="21" s="1"/>
  <c r="D156" i="21"/>
  <c r="E147" i="21"/>
  <c r="E154" i="21" s="1"/>
  <c r="D147" i="21"/>
  <c r="F112" i="21"/>
  <c r="I112" i="21" s="1"/>
  <c r="F113" i="21"/>
  <c r="I113" i="21" s="1"/>
  <c r="F114" i="21"/>
  <c r="I114" i="21" s="1"/>
  <c r="F115" i="21"/>
  <c r="I115" i="21" s="1"/>
  <c r="F116" i="21"/>
  <c r="I116" i="21" s="1"/>
  <c r="F117" i="21"/>
  <c r="I117" i="21" s="1"/>
  <c r="F118" i="21"/>
  <c r="I118" i="21" s="1"/>
  <c r="F119" i="21"/>
  <c r="I119" i="21" s="1"/>
  <c r="F120" i="21"/>
  <c r="I120" i="21" s="1"/>
  <c r="F98" i="21"/>
  <c r="F99" i="21"/>
  <c r="F100" i="21"/>
  <c r="F101" i="21"/>
  <c r="F102" i="21"/>
  <c r="F103" i="21"/>
  <c r="F104" i="21"/>
  <c r="F105" i="21"/>
  <c r="F106" i="21"/>
  <c r="F84" i="21"/>
  <c r="F85" i="21"/>
  <c r="F86" i="21"/>
  <c r="F87" i="21"/>
  <c r="F88" i="21"/>
  <c r="F89" i="21"/>
  <c r="F90" i="21"/>
  <c r="F91" i="21"/>
  <c r="F92" i="21"/>
  <c r="F93" i="21"/>
  <c r="F83" i="21"/>
  <c r="I83" i="21" s="1"/>
  <c r="I66" i="21"/>
  <c r="I67" i="21"/>
  <c r="F68" i="21"/>
  <c r="I68" i="21" s="1"/>
  <c r="F69" i="21"/>
  <c r="I69" i="21" s="1"/>
  <c r="F70" i="21"/>
  <c r="I70" i="21" s="1"/>
  <c r="F71" i="21"/>
  <c r="I71" i="21" s="1"/>
  <c r="F72" i="21"/>
  <c r="I72" i="21" s="1"/>
  <c r="F73" i="21"/>
  <c r="I73" i="21" s="1"/>
  <c r="F74" i="21"/>
  <c r="I74" i="21" s="1"/>
  <c r="F75" i="21"/>
  <c r="I75" i="21" s="1"/>
  <c r="F76" i="21"/>
  <c r="I76" i="21" s="1"/>
  <c r="F77" i="21"/>
  <c r="I77" i="21" s="1"/>
  <c r="F50" i="21"/>
  <c r="I50" i="21" s="1"/>
  <c r="F51" i="21"/>
  <c r="I51" i="21" s="1"/>
  <c r="F52" i="21"/>
  <c r="I52" i="21" s="1"/>
  <c r="F53" i="21"/>
  <c r="I53" i="21" s="1"/>
  <c r="F54" i="21"/>
  <c r="I54" i="21" s="1"/>
  <c r="F55" i="21"/>
  <c r="I55" i="21" s="1"/>
  <c r="F56" i="21"/>
  <c r="I56" i="21" s="1"/>
  <c r="F57" i="21"/>
  <c r="I57" i="21" s="1"/>
  <c r="F58" i="21"/>
  <c r="I58" i="21" s="1"/>
  <c r="F59" i="21"/>
  <c r="I59" i="21" s="1"/>
  <c r="F49" i="21"/>
  <c r="F107" i="21" l="1"/>
  <c r="I121" i="21"/>
  <c r="F128" i="21" s="1"/>
  <c r="F121" i="21"/>
  <c r="E128" i="21" s="1"/>
  <c r="F78" i="21"/>
  <c r="E126" i="21" s="1"/>
  <c r="I78" i="21"/>
  <c r="F126" i="21" s="1"/>
  <c r="F60" i="21"/>
  <c r="I49" i="21"/>
  <c r="I60" i="21" s="1"/>
  <c r="I32" i="21"/>
  <c r="I100" i="21"/>
  <c r="I104" i="21"/>
  <c r="I101" i="21"/>
  <c r="I99" i="21"/>
  <c r="I103" i="21"/>
  <c r="I106" i="21"/>
  <c r="I98" i="21"/>
  <c r="I102" i="21"/>
  <c r="I105" i="21"/>
  <c r="G94" i="21"/>
  <c r="G127" i="21" s="1"/>
  <c r="G129" i="21" s="1"/>
  <c r="F94" i="21"/>
  <c r="E127" i="21" s="1"/>
  <c r="F31" i="21"/>
  <c r="I107" i="21" l="1"/>
  <c r="F168" i="21"/>
  <c r="I126" i="21"/>
  <c r="F38" i="21"/>
  <c r="I38" i="21" s="1"/>
  <c r="D128" i="21"/>
  <c r="H82" i="21"/>
  <c r="F48" i="21"/>
  <c r="I48" i="21" s="1"/>
  <c r="F43" i="21"/>
  <c r="I43" i="21" s="1"/>
  <c r="F42" i="21"/>
  <c r="I42" i="21" s="1"/>
  <c r="F41" i="21"/>
  <c r="I41" i="21" s="1"/>
  <c r="F40" i="21"/>
  <c r="I40" i="21" s="1"/>
  <c r="F39" i="21"/>
  <c r="I39" i="21" s="1"/>
  <c r="F37" i="21"/>
  <c r="I37" i="21" s="1"/>
  <c r="F36" i="21"/>
  <c r="I36" i="21" s="1"/>
  <c r="F35" i="21"/>
  <c r="D129" i="21" l="1"/>
  <c r="D132" i="21" s="1"/>
  <c r="I35" i="21"/>
  <c r="I44" i="21" s="1"/>
  <c r="F125" i="21" s="1"/>
  <c r="F44" i="21"/>
  <c r="E125" i="21" s="1"/>
  <c r="E129" i="21" s="1"/>
  <c r="E130" i="21" s="1"/>
  <c r="F130" i="21" s="1"/>
  <c r="F170" i="21"/>
  <c r="H130" i="21"/>
  <c r="G130" i="21" l="1"/>
  <c r="F169" i="21"/>
  <c r="E131" i="21" l="1"/>
  <c r="I131" i="21" l="1"/>
  <c r="E132" i="21"/>
  <c r="I130" i="21"/>
  <c r="I132" i="21" l="1"/>
  <c r="F147" i="21"/>
  <c r="H94" i="21" l="1"/>
  <c r="I86" i="21"/>
  <c r="I87" i="21"/>
  <c r="I88" i="21"/>
  <c r="I89" i="21"/>
  <c r="I90" i="21"/>
  <c r="I91" i="21"/>
  <c r="I92" i="21"/>
  <c r="I85" i="21"/>
  <c r="I93" i="21"/>
  <c r="I84" i="21"/>
  <c r="H127" i="21" l="1"/>
  <c r="H129" i="21" s="1"/>
  <c r="H132" i="21" s="1"/>
  <c r="H133" i="21" s="1"/>
  <c r="I94" i="21"/>
  <c r="F127" i="21" s="1"/>
  <c r="F129" i="21" s="1"/>
  <c r="F131" i="21" l="1"/>
  <c r="F132" i="21" l="1"/>
  <c r="G131" i="21"/>
  <c r="G132" i="21" s="1"/>
  <c r="F156" i="21"/>
  <c r="D174" i="21" l="1"/>
  <c r="F174" i="21" s="1"/>
  <c r="D175" i="21"/>
  <c r="F175" i="21" s="1"/>
  <c r="D173" i="21"/>
  <c r="F173" i="21" s="1"/>
  <c r="F133" i="21"/>
  <c r="I133" i="21" s="1"/>
  <c r="G133" i="21"/>
  <c r="F153" i="21" l="1"/>
  <c r="D154" i="21"/>
  <c r="E133" i="21"/>
  <c r="D155" i="21" l="1"/>
  <c r="D161" i="21"/>
  <c r="D162" i="21" s="1"/>
  <c r="F154" i="21"/>
  <c r="F162" i="21" l="1"/>
</calcChain>
</file>

<file path=xl/sharedStrings.xml><?xml version="1.0" encoding="utf-8"?>
<sst xmlns="http://schemas.openxmlformats.org/spreadsheetml/2006/main" count="242" uniqueCount="94">
  <si>
    <t>Admissibilité</t>
  </si>
  <si>
    <t>Titre du projet</t>
  </si>
  <si>
    <t> </t>
  </si>
  <si>
    <t>Activité (s) 1 à 10</t>
  </si>
  <si>
    <t>Titres des activités</t>
  </si>
  <si>
    <t xml:space="preserve">Activité 1 </t>
  </si>
  <si>
    <t>Activité 2</t>
  </si>
  <si>
    <t>Activité 3</t>
  </si>
  <si>
    <t>Activité 4</t>
  </si>
  <si>
    <t>Activité 5</t>
  </si>
  <si>
    <t>Activité 6</t>
  </si>
  <si>
    <t>Activité 7</t>
  </si>
  <si>
    <t>Activité 8</t>
  </si>
  <si>
    <t>Activité 9</t>
  </si>
  <si>
    <t>Instructions pour le dépôt</t>
  </si>
  <si>
    <t>Activité 10</t>
  </si>
  <si>
    <t>Activité(s)</t>
  </si>
  <si>
    <t>Suivi budgétaire</t>
  </si>
  <si>
    <t>Demandeur (no.)</t>
  </si>
  <si>
    <t>Coût total du projet</t>
  </si>
  <si>
    <t>Activité (s)</t>
  </si>
  <si>
    <t>Honoraires, salaires et charges sociales</t>
  </si>
  <si>
    <t>Total des dépenses</t>
  </si>
  <si>
    <t>Financement - Organisme et  autres partenaires - Espèces</t>
  </si>
  <si>
    <t>Financement - Organisme et  autres partenaires - Nature</t>
  </si>
  <si>
    <t>Ligne</t>
  </si>
  <si>
    <t>Exemple : Coordination (taux horaire + avantages sociaux X nombre d'heures)</t>
  </si>
  <si>
    <t xml:space="preserve">  0. 0</t>
  </si>
  <si>
    <t>1,10</t>
  </si>
  <si>
    <t>Sous-total</t>
  </si>
  <si>
    <t>max 200$/h</t>
  </si>
  <si>
    <t>Frais de déplacement (10% des dépenses admissibles du projet)</t>
  </si>
  <si>
    <t>Montant des dépenses admissibles</t>
  </si>
  <si>
    <t>Exemple : Frais de déplacement</t>
  </si>
  <si>
    <t>2,10</t>
  </si>
  <si>
    <t>Location et achat de matériel et d'équipement</t>
  </si>
  <si>
    <t xml:space="preserve">Coûts indiqués au formulaire		</t>
  </si>
  <si>
    <t>Exemple : Achat de supports à vélo</t>
  </si>
  <si>
    <t>3,10</t>
  </si>
  <si>
    <t>Frais de communication et de promotion du projet</t>
  </si>
  <si>
    <t xml:space="preserve">Exemple : Création de contenu pour une campagne de sensibilisation </t>
  </si>
  <si>
    <t>4,10</t>
  </si>
  <si>
    <t xml:space="preserve"> Sous-total </t>
  </si>
  <si>
    <t>5,10</t>
  </si>
  <si>
    <t>Autres frais admissibles</t>
  </si>
  <si>
    <t>6,10</t>
  </si>
  <si>
    <t xml:space="preserve"> Poste des dépenses </t>
  </si>
  <si>
    <t xml:space="preserve">Sous-total des dépenses admissibles </t>
  </si>
  <si>
    <t>Frais d'administration (10 % des frais admissibles)</t>
  </si>
  <si>
    <t>Frais de déplacement (10 % des frais admissibles)</t>
  </si>
  <si>
    <t xml:space="preserve">Sections à l'usage du FAQDD </t>
  </si>
  <si>
    <t xml:space="preserve">Total </t>
  </si>
  <si>
    <t>Raisons</t>
  </si>
  <si>
    <t>Contribution</t>
  </si>
  <si>
    <t>Montant - Espèce</t>
  </si>
  <si>
    <t>Montant - Nature</t>
  </si>
  <si>
    <t>%</t>
  </si>
  <si>
    <t xml:space="preserve">Lettre de référence </t>
  </si>
  <si>
    <t>Financements PUBLICS autre que PRPAS</t>
  </si>
  <si>
    <t>Crédit d'impôt X</t>
  </si>
  <si>
    <t xml:space="preserve">Nom de l'organisation </t>
  </si>
  <si>
    <t>1er versement</t>
  </si>
  <si>
    <t>2e versement</t>
  </si>
  <si>
    <t>3e versement</t>
  </si>
  <si>
    <t>Financements PRIVÉS autre que le demandeur</t>
  </si>
  <si>
    <t>Financement privé du demandeur</t>
  </si>
  <si>
    <t>Financement privé total</t>
  </si>
  <si>
    <t>Section destinée à la vérification de l'admissibilité et à l'évaluation du projet</t>
  </si>
  <si>
    <t>Évaluation</t>
  </si>
  <si>
    <t>Part de la contribution du PRPAS</t>
  </si>
  <si>
    <t>Cumul de l’aide financière publique (Maximum de 100 % des dépenses)</t>
  </si>
  <si>
    <t>Part de la contribution en espèces des partenaires</t>
  </si>
  <si>
    <t>Part de la contribution en nature des partenaires</t>
  </si>
  <si>
    <t>Exemples : Installation du nouvel équipement, planification de l'évenement</t>
  </si>
  <si>
    <t>Frais d'administration (10 % des dépenses admissibles du projet)</t>
  </si>
  <si>
    <r>
      <t xml:space="preserve">Financement public total </t>
    </r>
    <r>
      <rPr>
        <b/>
        <sz val="11"/>
        <color rgb="FFFFC000"/>
        <rFont val="Lexend Deca"/>
      </rPr>
      <t>(max 50 % des dépenses adm.)</t>
    </r>
  </si>
  <si>
    <t>Dépense 
non admissible</t>
  </si>
  <si>
    <t>Honoraires, salaires 
et charges sociales</t>
  </si>
  <si>
    <t>Total des dépenses 
admissibles</t>
  </si>
  <si>
    <t>Aide financière 
potentielle</t>
  </si>
  <si>
    <r>
      <t xml:space="preserve">Taux horaire 
</t>
    </r>
    <r>
      <rPr>
        <sz val="10"/>
        <color theme="0"/>
        <rFont val="Lexend Deca Light"/>
      </rPr>
      <t>(max 200$/h)</t>
    </r>
  </si>
  <si>
    <t>Nombre 
d'heures</t>
  </si>
  <si>
    <r>
      <rPr>
        <b/>
        <sz val="11"/>
        <color rgb="FFFF0000"/>
        <rFont val="Lexend Deca"/>
      </rPr>
      <t xml:space="preserve">Attention : </t>
    </r>
    <r>
      <rPr>
        <b/>
        <sz val="11"/>
        <rFont val="Lexend Deca"/>
      </rPr>
      <t xml:space="preserve">
</t>
    </r>
    <r>
      <rPr>
        <b/>
        <sz val="10"/>
        <rFont val="Lexend Deca Light"/>
      </rPr>
      <t>Le pourcentage de taxes non remboursables doit être inclus dans le montant total.</t>
    </r>
  </si>
  <si>
    <r>
      <rPr>
        <b/>
        <sz val="10"/>
        <color rgb="FFFF0000"/>
        <rFont val="Lexend Deca"/>
      </rPr>
      <t xml:space="preserve">Attention : </t>
    </r>
    <r>
      <rPr>
        <b/>
        <sz val="10"/>
        <rFont val="Lexend Deca"/>
      </rPr>
      <t xml:space="preserve">
</t>
    </r>
    <r>
      <rPr>
        <b/>
        <sz val="10"/>
        <rFont val="Lexend Deca Light"/>
      </rPr>
      <t>Le pourcentage de taxes non remboursables doit être inclus dans le montant total.</t>
    </r>
  </si>
  <si>
    <r>
      <rPr>
        <b/>
        <sz val="10"/>
        <color rgb="FFFF0000"/>
        <rFont val="Lexend Deca"/>
      </rPr>
      <t xml:space="preserve">Attention : </t>
    </r>
    <r>
      <rPr>
        <b/>
        <sz val="10"/>
        <rFont val="Lexend Deca"/>
      </rPr>
      <t xml:space="preserve">
</t>
    </r>
    <r>
      <rPr>
        <b/>
        <sz val="10"/>
        <rFont val="Lexend Deca Light"/>
      </rPr>
      <t>Le pourcentage de taxes non remboursable doit être inclus dans le montant total.</t>
    </r>
  </si>
  <si>
    <r>
      <t xml:space="preserve">Les dépenses du projet s'additionnent automatiquement quand vous inscrivez des montants. 
</t>
    </r>
    <r>
      <rPr>
        <b/>
        <sz val="11"/>
        <rFont val="Lexend Deca"/>
      </rPr>
      <t>Les montants inscrits dans la colonne Total des dépenses doivent être équivalents à ceux des colonnes des financements</t>
    </r>
    <r>
      <rPr>
        <b/>
        <i/>
        <sz val="11"/>
        <rFont val="Lexend Deca"/>
      </rPr>
      <t xml:space="preserve">. </t>
    </r>
  </si>
  <si>
    <r>
      <t xml:space="preserve">Les montants des financements doivent être ventilés selon les postes budgétaires auxquels ils seront attribués. Ne remplissez pas les colonnes Total des dépenses admissibles ni Aide financière potentielle, elles se remplissent automatiquement.
Pour chaque poste budgétaire, vous devez y associer une activité </t>
    </r>
    <r>
      <rPr>
        <i/>
        <sz val="11"/>
        <rFont val="Lexend Deca"/>
      </rPr>
      <t xml:space="preserve">(exemple : associer un montant de frais de déplacement pour l'installation du nouvel équipement)
</t>
    </r>
    <r>
      <rPr>
        <sz val="11"/>
        <rFont val="Lexend Deca"/>
      </rPr>
      <t xml:space="preserve">
À noter : Une « contribution nature » se réfère à une contribution non monétaire ou non financière apportée à un projet. Cette contribution peut prendre différentes formes, telles que des ressources matérielles, de la mise à disposition de personnel non rémunéré par le projet, des compétences, des produits ou services gratuits, du temps bénévole, ou tout autre type de contribution qui n’impliquent pas de transactions financières directes. Vous devez tout de même indiquer la valeur de la contribution, même si elle ne fera pas l’objet d’un paiement. </t>
    </r>
  </si>
  <si>
    <t>Instruction: Veuillez inscrire le descriptif de activités, tel que spécifié dans le formulaire.</t>
  </si>
  <si>
    <t xml:space="preserve">Dépenses non-admissibles </t>
  </si>
  <si>
    <r>
      <t xml:space="preserve">Autres frais du projet NON ADMISSIBLES
</t>
    </r>
    <r>
      <rPr>
        <i/>
        <sz val="11"/>
        <rFont val="Lexend Deca"/>
      </rPr>
      <t>Précisez les autres dépenses non admissibles du projet.</t>
    </r>
  </si>
  <si>
    <r>
      <t xml:space="preserve">Aide financière du PRPAS </t>
    </r>
    <r>
      <rPr>
        <b/>
        <i/>
        <sz val="11"/>
        <color rgb="FFF9C000"/>
        <rFont val="Lexend Deca"/>
      </rPr>
      <t>( max 50 % des dépenses adm. et 500 000 $ )</t>
    </r>
  </si>
  <si>
    <r>
      <rPr>
        <b/>
        <sz val="11"/>
        <color rgb="FFFF0000"/>
        <rFont val="Lexend Deca"/>
      </rPr>
      <t xml:space="preserve">Taxes : </t>
    </r>
    <r>
      <rPr>
        <sz val="11"/>
        <rFont val="Lexend Deca"/>
      </rPr>
      <t xml:space="preserve">
Pour les </t>
    </r>
    <r>
      <rPr>
        <b/>
        <u/>
        <sz val="11"/>
        <rFont val="Lexend Deca"/>
      </rPr>
      <t>entreprises</t>
    </r>
    <r>
      <rPr>
        <sz val="11"/>
        <rFont val="Lexend Deca"/>
      </rPr>
      <t xml:space="preserve"> et les </t>
    </r>
    <r>
      <rPr>
        <b/>
        <u/>
        <sz val="11"/>
        <rFont val="Lexend Deca"/>
      </rPr>
      <t>communautés autochtones</t>
    </r>
    <r>
      <rPr>
        <sz val="11"/>
        <rFont val="Lexend Deca"/>
      </rPr>
      <t xml:space="preserve">, toutes les dépenses inscrites au budget (incluant les dépenses admissibles) </t>
    </r>
    <r>
      <rPr>
        <b/>
        <u/>
        <sz val="11"/>
        <rFont val="Lexend Deca"/>
      </rPr>
      <t>ne doivent pas</t>
    </r>
    <r>
      <rPr>
        <sz val="11"/>
        <rFont val="Lexend Deca"/>
      </rPr>
      <t xml:space="preserve"> inclure les taxes. Tous les montants se trouvant dans le budget doivent être inscrits avant les taxes. 
Pour les </t>
    </r>
    <r>
      <rPr>
        <b/>
        <u/>
        <sz val="11"/>
        <rFont val="Lexend Deca"/>
      </rPr>
      <t>OBNL</t>
    </r>
    <r>
      <rPr>
        <sz val="11"/>
        <rFont val="Lexend Deca"/>
      </rPr>
      <t xml:space="preserve"> et </t>
    </r>
    <r>
      <rPr>
        <b/>
        <u/>
        <sz val="11"/>
        <rFont val="Lexend Deca"/>
      </rPr>
      <t>municipalités</t>
    </r>
    <r>
      <rPr>
        <sz val="11"/>
        <rFont val="Lexend Deca"/>
      </rPr>
      <t xml:space="preserve">, toutes les dépenses inscrites au budget (incluant les dépenses admissibles) </t>
    </r>
    <r>
      <rPr>
        <b/>
        <u/>
        <sz val="11"/>
        <rFont val="Lexend Deca"/>
      </rPr>
      <t>doivent</t>
    </r>
    <r>
      <rPr>
        <sz val="11"/>
        <rFont val="Lexend Deca"/>
      </rPr>
      <t xml:space="preserve"> comprendre 50 % des taxes.  Tous les montants se trouvant dans le budget doivent comprendre la moitié des taxes admissibles.* 
</t>
    </r>
    <r>
      <rPr>
        <sz val="11"/>
        <color rgb="FFFF0000"/>
        <rFont val="Lexend Deca"/>
      </rPr>
      <t xml:space="preserve">*À noter que la portion des taxes pour laquel le bénéficiaire de l'aide financière a droit à un crédit de taxes sur les intrants (CTI), à un remboursement de taxes sur les intrants (RTI), à un
remboursement, à une exemption ou à une exonération de la TPS ou de la TVQ </t>
    </r>
    <r>
      <rPr>
        <b/>
        <u/>
        <sz val="11"/>
        <color rgb="FFFF0000"/>
        <rFont val="Lexend Deca"/>
      </rPr>
      <t>n'est pas admissible</t>
    </r>
    <r>
      <rPr>
        <sz val="11"/>
        <color rgb="FFFF0000"/>
        <rFont val="Lexend Deca"/>
      </rPr>
      <t xml:space="preserve"> dans les dépenses du budget.</t>
    </r>
  </si>
  <si>
    <t>Répartition des versements</t>
  </si>
  <si>
    <r>
      <t xml:space="preserve">Attention : 
</t>
    </r>
    <r>
      <rPr>
        <b/>
        <sz val="10"/>
        <color theme="1"/>
        <rFont val="Lexend Deca Light"/>
      </rPr>
      <t>Le pourcentage de taxes non remboursables doit être inclus dans le montant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</si>
</sst>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_(&quot;$&quot;* #,##0.00_);_(&quot;$&quot;* \(#,##0.00\);_(&quot;$&quot;* &quot;-&quot;??_);_(@_)"/>
    <numFmt numFmtId="165" formatCode="_(* #,##0.00_);_(* \(#,##0.00\);_(* &quot;-&quot;??_);_(@_)"/>
    <numFmt numFmtId="166" formatCode="_ * #,##0.00_)\ [$$-C0C]_ ;_ * \(#,##0.00\)\ [$$-C0C]_ ;_ * &quot;-&quot;??_)\ [$$-C0C]_ ;_ @_ "/>
  </numFmts>
  <fonts count="57">
    <font>
      <sz val="12"/>
      <color theme="1"/>
      <name val="Aptos Narrow"/>
      <family val="2"/>
      <scheme val="minor"/>
    </font>
    <font>
      <u/>
      <sz val="12"/>
      <color theme="10"/>
      <name val="Aptos Narrow"/>
      <family val="2"/>
      <scheme val="minor"/>
    </font>
    <font>
      <sz val="12"/>
      <color theme="1"/>
      <name val="Aptos Narrow"/>
      <family val="2"/>
      <scheme val="minor"/>
    </font>
    <font>
      <sz val="11"/>
      <color theme="0"/>
      <name val="Lexend Deca"/>
    </font>
    <font>
      <sz val="11"/>
      <color theme="1"/>
      <name val="Aptos Narrow"/>
      <family val="2"/>
      <scheme val="minor"/>
    </font>
    <font>
      <sz val="10"/>
      <color theme="3" tint="0.24994659260841701"/>
      <name val="Aptos Narrow"/>
      <family val="2"/>
      <scheme val="minor"/>
    </font>
    <font>
      <sz val="20"/>
      <color theme="0"/>
      <name val="Aptos Display"/>
      <family val="2"/>
      <scheme val="major"/>
    </font>
    <font>
      <sz val="8"/>
      <name val="Aptos Narrow"/>
      <family val="2"/>
      <scheme val="minor"/>
    </font>
    <font>
      <sz val="10"/>
      <name val="Arial"/>
      <family val="2"/>
    </font>
    <font>
      <sz val="11"/>
      <color indexed="8"/>
      <name val="Arial"/>
      <family val="2"/>
    </font>
    <font>
      <sz val="11"/>
      <color rgb="FF000000"/>
      <name val="Lexend Deca"/>
    </font>
    <font>
      <b/>
      <sz val="11"/>
      <color rgb="FF000000"/>
      <name val="Lexend Deca"/>
    </font>
    <font>
      <sz val="11"/>
      <color rgb="FFFFFFFF"/>
      <name val="Lexend Deca"/>
    </font>
    <font>
      <b/>
      <sz val="11"/>
      <color rgb="FFFFFFFF"/>
      <name val="Lexend Deca"/>
    </font>
    <font>
      <b/>
      <sz val="11"/>
      <color theme="0"/>
      <name val="Lexend Deca"/>
    </font>
    <font>
      <b/>
      <sz val="11"/>
      <color theme="1"/>
      <name val="Lexend Deca"/>
    </font>
    <font>
      <sz val="11"/>
      <color theme="1"/>
      <name val="Lexend Deca"/>
    </font>
    <font>
      <b/>
      <sz val="11"/>
      <name val="Lexend Deca"/>
    </font>
    <font>
      <sz val="11"/>
      <name val="Lexend Deca"/>
    </font>
    <font>
      <b/>
      <i/>
      <sz val="11"/>
      <name val="Lexend Deca"/>
    </font>
    <font>
      <i/>
      <sz val="11"/>
      <name val="Lexend Deca"/>
    </font>
    <font>
      <b/>
      <sz val="11"/>
      <name val="Lexend Deca Thin"/>
    </font>
    <font>
      <b/>
      <i/>
      <sz val="11"/>
      <color theme="1"/>
      <name val="Lexend Deca"/>
    </font>
    <font>
      <b/>
      <sz val="11"/>
      <color rgb="FFFFC000"/>
      <name val="Lexend Deca"/>
    </font>
    <font>
      <i/>
      <sz val="11"/>
      <color theme="1"/>
      <name val="Lexend Deca"/>
    </font>
    <font>
      <sz val="11"/>
      <color rgb="FF30939B"/>
      <name val="Lexend Deca"/>
    </font>
    <font>
      <b/>
      <sz val="11"/>
      <color rgb="FFFF0000"/>
      <name val="Lexend Deca"/>
    </font>
    <font>
      <i/>
      <sz val="11"/>
      <color theme="0" tint="-0.34998626667073579"/>
      <name val="Lexend Deca"/>
    </font>
    <font>
      <sz val="11"/>
      <name val="Lexend Deca SemiBold"/>
    </font>
    <font>
      <b/>
      <sz val="10"/>
      <name val="Lexend Deca"/>
    </font>
    <font>
      <b/>
      <sz val="10"/>
      <color rgb="FFFF0000"/>
      <name val="Lexend Deca"/>
    </font>
    <font>
      <sz val="16"/>
      <color rgb="FFFFFFFF"/>
      <name val="Lexend Deca SemiBold"/>
    </font>
    <font>
      <sz val="10"/>
      <color rgb="FFFFFFFF"/>
      <name val="Lexend Deca SemiBold"/>
    </font>
    <font>
      <sz val="10"/>
      <color theme="0"/>
      <name val="Lexend Deca SemiBold"/>
    </font>
    <font>
      <sz val="11"/>
      <color rgb="FFFFFFFF"/>
      <name val="Lexend Deca SemiBold"/>
    </font>
    <font>
      <i/>
      <sz val="10"/>
      <color theme="0"/>
      <name val="Lexend Deca"/>
    </font>
    <font>
      <i/>
      <sz val="11"/>
      <color theme="0"/>
      <name val="Lexend Deca"/>
    </font>
    <font>
      <sz val="10"/>
      <color theme="0"/>
      <name val="Lexend Deca Light"/>
    </font>
    <font>
      <b/>
      <sz val="10"/>
      <name val="Lexend Deca Light"/>
    </font>
    <font>
      <b/>
      <sz val="11"/>
      <color rgb="FFFFFFFF"/>
      <name val="Lexend Deca SemiBold"/>
    </font>
    <font>
      <b/>
      <sz val="10"/>
      <color theme="0"/>
      <name val="Lexend Deca SemiBold"/>
    </font>
    <font>
      <i/>
      <sz val="11"/>
      <color theme="0"/>
      <name val="Lexend Deca Light"/>
    </font>
    <font>
      <b/>
      <sz val="11"/>
      <color rgb="FF159181"/>
      <name val="Lexend Deca"/>
    </font>
    <font>
      <i/>
      <sz val="10"/>
      <color rgb="FF159181"/>
      <name val="Lexend Deca SemiBold"/>
    </font>
    <font>
      <i/>
      <sz val="11"/>
      <color rgb="FF159181"/>
      <name val="Lexend Deca"/>
    </font>
    <font>
      <b/>
      <i/>
      <sz val="11"/>
      <color rgb="FF159181"/>
      <name val="Lexend Deca"/>
    </font>
    <font>
      <b/>
      <i/>
      <sz val="11"/>
      <color theme="0"/>
      <name val="Lexend Deca"/>
    </font>
    <font>
      <sz val="16"/>
      <color theme="0"/>
      <name val="Lexend Deca SemiBold"/>
    </font>
    <font>
      <b/>
      <sz val="24"/>
      <color rgb="FF159181"/>
      <name val="Lexend Deca"/>
    </font>
    <font>
      <b/>
      <sz val="11"/>
      <color theme="1"/>
      <name val="Lexend Deca Light"/>
    </font>
    <font>
      <b/>
      <sz val="14"/>
      <color theme="1"/>
      <name val="Lexend Deca"/>
    </font>
    <font>
      <b/>
      <i/>
      <sz val="11"/>
      <color rgb="FFF9C000"/>
      <name val="Lexend Deca"/>
    </font>
    <font>
      <b/>
      <u/>
      <sz val="11"/>
      <name val="Lexend Deca"/>
    </font>
    <font>
      <sz val="11"/>
      <color rgb="FFFF0000"/>
      <name val="Lexend Deca"/>
    </font>
    <font>
      <b/>
      <u/>
      <sz val="11"/>
      <color rgb="FFFF0000"/>
      <name val="Lexend Deca"/>
    </font>
    <font>
      <b/>
      <sz val="10"/>
      <color rgb="FFFF0000"/>
      <name val="Lexend Deca SemiBold"/>
    </font>
    <font>
      <b/>
      <sz val="10"/>
      <color theme="1"/>
      <name val="Lexend Deca Light"/>
    </font>
  </fonts>
  <fills count="36">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2D9192"/>
        <bgColor indexed="64"/>
      </patternFill>
    </fill>
    <fill>
      <patternFill patternType="solid">
        <fgColor rgb="FFCCE2E4"/>
        <bgColor indexed="64"/>
      </patternFill>
    </fill>
    <fill>
      <patternFill patternType="solid">
        <fgColor theme="0" tint="-0.249977111117893"/>
        <bgColor indexed="64"/>
      </patternFill>
    </fill>
    <fill>
      <patternFill patternType="solid">
        <fgColor rgb="FF31939B"/>
        <bgColor indexed="64"/>
      </patternFill>
    </fill>
    <fill>
      <patternFill patternType="solid">
        <fgColor theme="2" tint="-9.9948118533890809E-2"/>
        <bgColor indexed="64"/>
      </patternFill>
    </fill>
    <fill>
      <patternFill patternType="solid">
        <fgColor theme="3" tint="9.9948118533890809E-2"/>
        <bgColor indexed="64"/>
      </patternFill>
    </fill>
    <fill>
      <patternFill patternType="solid">
        <fgColor rgb="FFC9D181"/>
        <bgColor indexed="64"/>
      </patternFill>
    </fill>
    <fill>
      <patternFill patternType="solid">
        <fgColor theme="7" tint="0.79998168889431442"/>
        <bgColor theme="7" tint="0.79998168889431442"/>
      </patternFill>
    </fill>
    <fill>
      <patternFill patternType="solid">
        <fgColor rgb="FFF7E3E4"/>
        <bgColor indexed="64"/>
      </patternFill>
    </fill>
    <fill>
      <patternFill patternType="solid">
        <fgColor rgb="FF2D9192"/>
        <bgColor rgb="FF000000"/>
      </patternFill>
    </fill>
    <fill>
      <patternFill patternType="solid">
        <fgColor rgb="FFD9F2EC"/>
        <bgColor rgb="FFD9F2EC"/>
      </patternFill>
    </fill>
    <fill>
      <patternFill patternType="solid">
        <fgColor rgb="FFCCE2E4"/>
        <bgColor theme="7" tint="0.79998168889431442"/>
      </patternFill>
    </fill>
    <fill>
      <patternFill patternType="solid">
        <fgColor rgb="FFFAD942"/>
        <bgColor indexed="64"/>
      </patternFill>
    </fill>
    <fill>
      <patternFill patternType="solid">
        <fgColor theme="0" tint="-0.14999847407452621"/>
        <bgColor theme="0" tint="-0.14999847407452621"/>
      </patternFill>
    </fill>
    <fill>
      <patternFill patternType="solid">
        <fgColor rgb="FF30939B"/>
        <bgColor rgb="FF000000"/>
      </patternFill>
    </fill>
    <fill>
      <patternFill patternType="solid">
        <fgColor theme="0" tint="-0.34998626667073579"/>
        <bgColor indexed="64"/>
      </patternFill>
    </fill>
    <fill>
      <patternFill patternType="solid">
        <fgColor theme="0" tint="-0.249977111117893"/>
        <bgColor theme="7" tint="0.79998168889431442"/>
      </patternFill>
    </fill>
    <fill>
      <patternFill patternType="solid">
        <fgColor theme="0" tint="-0.249977111117893"/>
        <bgColor rgb="FFD9F2EC"/>
      </patternFill>
    </fill>
    <fill>
      <patternFill patternType="solid">
        <fgColor theme="8" tint="0.59999389629810485"/>
        <bgColor theme="7" tint="0.79998168889431442"/>
      </patternFill>
    </fill>
    <fill>
      <patternFill patternType="solid">
        <fgColor rgb="FF159181"/>
        <bgColor rgb="FF000000"/>
      </patternFill>
    </fill>
    <fill>
      <patternFill patternType="solid">
        <fgColor rgb="FFCCE2E4"/>
        <bgColor rgb="FF000000"/>
      </patternFill>
    </fill>
    <fill>
      <patternFill patternType="solid">
        <fgColor theme="0" tint="-0.34998626667073579"/>
        <bgColor rgb="FFD9F2EC"/>
      </patternFill>
    </fill>
    <fill>
      <patternFill patternType="solid">
        <fgColor theme="0" tint="-0.34998626667073579"/>
        <bgColor theme="7" tint="0.79998168889431442"/>
      </patternFill>
    </fill>
    <fill>
      <patternFill patternType="solid">
        <fgColor theme="7" tint="-0.249977111117893"/>
        <bgColor rgb="FF000000"/>
      </patternFill>
    </fill>
    <fill>
      <patternFill patternType="solid">
        <fgColor theme="7" tint="-0.249977111117893"/>
        <bgColor indexed="64"/>
      </patternFill>
    </fill>
    <fill>
      <patternFill patternType="solid">
        <fgColor theme="0"/>
        <bgColor rgb="FF000000"/>
      </patternFill>
    </fill>
    <fill>
      <patternFill patternType="solid">
        <fgColor theme="0"/>
        <bgColor theme="7" tint="0.79998168889431442"/>
      </patternFill>
    </fill>
    <fill>
      <patternFill patternType="solid">
        <fgColor rgb="FF9BCAA9"/>
        <bgColor rgb="FF000000"/>
      </patternFill>
    </fill>
    <fill>
      <patternFill patternType="solid">
        <fgColor rgb="FF9BCAA9"/>
        <bgColor indexed="64"/>
      </patternFill>
    </fill>
    <fill>
      <patternFill patternType="solid">
        <fgColor theme="0" tint="-0.14999847407452621"/>
        <bgColor theme="7" tint="0.79998168889431442"/>
      </patternFill>
    </fill>
    <fill>
      <patternFill patternType="solid">
        <fgColor theme="0" tint="-0.14999847407452621"/>
        <bgColor indexed="64"/>
      </patternFill>
    </fill>
    <fill>
      <patternFill patternType="solid">
        <fgColor theme="1" tint="0.499984740745262"/>
        <bgColor rgb="FF000000"/>
      </patternFill>
    </fill>
  </fills>
  <borders count="22">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C9D280"/>
      </left>
      <right/>
      <top/>
      <bottom/>
      <diagonal/>
    </border>
    <border>
      <left style="thin">
        <color rgb="FFC9D280"/>
      </left>
      <right/>
      <top style="thin">
        <color rgb="FFC9D280"/>
      </top>
      <bottom/>
      <diagonal/>
    </border>
    <border>
      <left style="thin">
        <color rgb="FFC9D280"/>
      </left>
      <right/>
      <top/>
      <bottom style="thin">
        <color rgb="FFC9D280"/>
      </bottom>
      <diagonal/>
    </border>
    <border>
      <left/>
      <right/>
      <top/>
      <bottom style="thin">
        <color rgb="FFC9D280"/>
      </bottom>
      <diagonal/>
    </border>
    <border>
      <left/>
      <right style="thin">
        <color rgb="FFC9D280"/>
      </right>
      <top/>
      <bottom style="thin">
        <color rgb="FFC9D280"/>
      </bottom>
      <diagonal/>
    </border>
    <border>
      <left/>
      <right style="thin">
        <color rgb="FFC9D28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5" fillId="8" borderId="0"/>
    <xf numFmtId="0" fontId="6" fillId="9" borderId="0" applyNumberFormat="0" applyBorder="0" applyProtection="0">
      <alignment horizontal="left" vertical="center"/>
    </xf>
    <xf numFmtId="0" fontId="4" fillId="0" borderId="0"/>
    <xf numFmtId="0" fontId="8" fillId="0" borderId="0"/>
    <xf numFmtId="165" fontId="9" fillId="0" borderId="0" applyFont="0" applyFill="0" applyBorder="0" applyAlignment="0" applyProtection="0"/>
    <xf numFmtId="44" fontId="5"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cellStyleXfs>
  <cellXfs count="215">
    <xf numFmtId="0" fontId="0" fillId="0" borderId="0" xfId="0"/>
    <xf numFmtId="0" fontId="18" fillId="0" borderId="0" xfId="0" applyFont="1"/>
    <xf numFmtId="0" fontId="18" fillId="0" borderId="0" xfId="0" applyFont="1" applyProtection="1">
      <protection locked="0"/>
    </xf>
    <xf numFmtId="0" fontId="27" fillId="0" borderId="0" xfId="0" applyFont="1" applyProtection="1">
      <protection locked="0"/>
    </xf>
    <xf numFmtId="0" fontId="25" fillId="14" borderId="0" xfId="0" applyFont="1" applyFill="1" applyAlignment="1" applyProtection="1">
      <alignment horizontal="left" indent="2"/>
      <protection locked="0"/>
    </xf>
    <xf numFmtId="0" fontId="18" fillId="14" borderId="0" xfId="0" applyFont="1" applyFill="1" applyProtection="1">
      <protection locked="0"/>
    </xf>
    <xf numFmtId="166" fontId="18" fillId="11" borderId="0" xfId="0" applyNumberFormat="1" applyFont="1" applyFill="1" applyAlignment="1" applyProtection="1">
      <alignment horizontal="left" vertical="center" indent="1"/>
      <protection locked="0"/>
    </xf>
    <xf numFmtId="166" fontId="18" fillId="12" borderId="0" xfId="0" applyNumberFormat="1" applyFont="1" applyFill="1" applyAlignment="1" applyProtection="1">
      <alignment vertical="center"/>
      <protection locked="0"/>
    </xf>
    <xf numFmtId="44" fontId="18" fillId="11" borderId="0" xfId="10" applyFont="1" applyFill="1" applyBorder="1" applyAlignment="1" applyProtection="1">
      <alignment horizontal="left" vertical="center" indent="1"/>
      <protection locked="0"/>
    </xf>
    <xf numFmtId="166" fontId="18" fillId="5" borderId="0" xfId="0" applyNumberFormat="1" applyFont="1" applyFill="1" applyAlignment="1" applyProtection="1">
      <alignment vertical="center" wrapText="1"/>
      <protection locked="0"/>
    </xf>
    <xf numFmtId="0" fontId="25" fillId="0" borderId="0" xfId="0" applyFont="1" applyAlignment="1" applyProtection="1">
      <alignment horizontal="left" indent="2"/>
      <protection locked="0"/>
    </xf>
    <xf numFmtId="166" fontId="18" fillId="0" borderId="0" xfId="0" applyNumberFormat="1" applyFont="1" applyAlignment="1" applyProtection="1">
      <alignment horizontal="left" vertical="center" indent="1"/>
      <protection locked="0"/>
    </xf>
    <xf numFmtId="0" fontId="25" fillId="0" borderId="0" xfId="0" applyFont="1" applyAlignment="1" applyProtection="1">
      <alignment horizontal="center"/>
      <protection locked="0"/>
    </xf>
    <xf numFmtId="166" fontId="18" fillId="15" borderId="0" xfId="0" applyNumberFormat="1" applyFont="1" applyFill="1" applyAlignment="1" applyProtection="1">
      <alignment vertical="center" wrapText="1"/>
      <protection locked="0"/>
    </xf>
    <xf numFmtId="166" fontId="18" fillId="0" borderId="0" xfId="0" applyNumberFormat="1" applyFont="1" applyAlignment="1" applyProtection="1">
      <alignment vertical="center" wrapText="1"/>
      <protection locked="0"/>
    </xf>
    <xf numFmtId="0" fontId="18" fillId="14" borderId="0" xfId="0" applyFont="1" applyFill="1" applyAlignment="1" applyProtection="1">
      <alignment wrapText="1"/>
      <protection locked="0"/>
    </xf>
    <xf numFmtId="0" fontId="18" fillId="0" borderId="0" xfId="0" applyFont="1" applyAlignment="1" applyProtection="1">
      <alignment wrapText="1"/>
      <protection locked="0"/>
    </xf>
    <xf numFmtId="9" fontId="15" fillId="0" borderId="0" xfId="2" applyFont="1" applyBorder="1" applyAlignment="1" applyProtection="1">
      <alignment horizontal="right" vertical="center" indent="1"/>
    </xf>
    <xf numFmtId="9" fontId="15" fillId="0" borderId="0" xfId="2" applyFont="1" applyFill="1" applyBorder="1" applyAlignment="1" applyProtection="1">
      <alignment horizontal="right" vertical="center" indent="1"/>
    </xf>
    <xf numFmtId="0" fontId="18" fillId="0" borderId="0" xfId="0" applyFont="1" applyAlignment="1">
      <alignment vertical="center"/>
    </xf>
    <xf numFmtId="9" fontId="26" fillId="0" borderId="3" xfId="2" applyFont="1" applyFill="1" applyBorder="1" applyAlignment="1" applyProtection="1">
      <alignment horizontal="left" vertical="center" wrapText="1" indent="1"/>
    </xf>
    <xf numFmtId="9" fontId="50" fillId="0" borderId="10" xfId="2" applyFont="1" applyBorder="1" applyAlignment="1" applyProtection="1">
      <alignment horizontal="right" vertical="center" indent="1"/>
    </xf>
    <xf numFmtId="9" fontId="50" fillId="0" borderId="11" xfId="2" applyFont="1" applyFill="1" applyBorder="1" applyAlignment="1" applyProtection="1">
      <alignment horizontal="right" vertical="center" indent="1"/>
    </xf>
    <xf numFmtId="9" fontId="50" fillId="0" borderId="12" xfId="2" applyFont="1" applyFill="1" applyBorder="1" applyAlignment="1" applyProtection="1">
      <alignment horizontal="right" vertical="center" indent="1"/>
    </xf>
    <xf numFmtId="0" fontId="10" fillId="0" borderId="0" xfId="0" applyFont="1" applyAlignment="1">
      <alignment horizont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33" fillId="18" borderId="0" xfId="0" applyFont="1" applyFill="1" applyAlignment="1">
      <alignment horizontal="left" vertical="center" wrapText="1" indent="2"/>
    </xf>
    <xf numFmtId="0" fontId="3" fillId="26" borderId="0" xfId="0" applyFont="1" applyFill="1" applyAlignment="1">
      <alignment horizontal="left" vertical="center" indent="2"/>
    </xf>
    <xf numFmtId="0" fontId="25" fillId="11" borderId="0" xfId="0" applyFont="1" applyFill="1" applyAlignment="1">
      <alignment horizontal="left" vertical="center" indent="2"/>
    </xf>
    <xf numFmtId="0" fontId="25" fillId="0" borderId="0" xfId="0" applyFont="1" applyAlignment="1">
      <alignment horizontal="left" vertical="center" wrapText="1" indent="2"/>
    </xf>
    <xf numFmtId="0" fontId="10" fillId="0" borderId="0" xfId="0" applyFont="1"/>
    <xf numFmtId="0" fontId="17" fillId="0" borderId="0" xfId="0" applyFont="1"/>
    <xf numFmtId="0" fontId="3" fillId="18" borderId="0" xfId="0" applyFont="1" applyFill="1" applyAlignment="1">
      <alignment horizontal="left" vertical="center" wrapText="1" indent="2"/>
    </xf>
    <xf numFmtId="0" fontId="11" fillId="0" borderId="0" xfId="0" applyFont="1" applyAlignment="1">
      <alignment horizontal="left" indent="2"/>
    </xf>
    <xf numFmtId="0" fontId="18" fillId="0" borderId="0" xfId="0" quotePrefix="1" applyFont="1"/>
    <xf numFmtId="0" fontId="34" fillId="13" borderId="0" xfId="0" applyFont="1" applyFill="1" applyAlignment="1">
      <alignment horizontal="left" vertical="center" wrapText="1" indent="2"/>
    </xf>
    <xf numFmtId="0" fontId="32" fillId="13" borderId="0" xfId="0" applyFont="1" applyFill="1" applyAlignment="1">
      <alignment horizontal="center" vertical="center" wrapText="1"/>
    </xf>
    <xf numFmtId="0" fontId="33" fillId="4" borderId="0" xfId="0" applyFont="1" applyFill="1" applyAlignment="1">
      <alignment horizontal="center" vertical="center" wrapText="1"/>
    </xf>
    <xf numFmtId="0" fontId="43" fillId="3" borderId="0" xfId="0" applyFont="1" applyFill="1" applyAlignment="1">
      <alignment horizontal="center" vertical="center" wrapText="1"/>
    </xf>
    <xf numFmtId="0" fontId="14" fillId="5" borderId="0" xfId="0" applyFont="1" applyFill="1" applyAlignment="1">
      <alignment horizontal="center" vertical="center" wrapText="1"/>
    </xf>
    <xf numFmtId="166" fontId="14" fillId="5" borderId="0" xfId="0" applyNumberFormat="1" applyFont="1" applyFill="1" applyAlignment="1">
      <alignment horizontal="left" wrapText="1"/>
    </xf>
    <xf numFmtId="0" fontId="14" fillId="5" borderId="0" xfId="0" applyFont="1" applyFill="1" applyAlignment="1">
      <alignment horizontal="center" vertical="center"/>
    </xf>
    <xf numFmtId="0" fontId="14" fillId="24" borderId="0" xfId="0" applyFont="1" applyFill="1" applyAlignment="1">
      <alignment horizontal="right"/>
    </xf>
    <xf numFmtId="0" fontId="20" fillId="3" borderId="0" xfId="0" applyFont="1" applyFill="1" applyAlignment="1">
      <alignment vertical="center"/>
    </xf>
    <xf numFmtId="0" fontId="41" fillId="25" borderId="0" xfId="0" applyFont="1" applyFill="1" applyAlignment="1">
      <alignment horizontal="left" indent="2"/>
    </xf>
    <xf numFmtId="0" fontId="35" fillId="25" borderId="0" xfId="0" applyFont="1" applyFill="1"/>
    <xf numFmtId="166" fontId="3" fillId="26" borderId="0" xfId="0" applyNumberFormat="1" applyFont="1" applyFill="1" applyAlignment="1">
      <alignment horizontal="left" vertical="center" indent="1"/>
    </xf>
    <xf numFmtId="166" fontId="3" fillId="19" borderId="0" xfId="0" applyNumberFormat="1" applyFont="1" applyFill="1" applyAlignment="1">
      <alignment vertical="center"/>
    </xf>
    <xf numFmtId="166" fontId="36" fillId="26" borderId="0" xfId="0" applyNumberFormat="1" applyFont="1" applyFill="1" applyAlignment="1">
      <alignment horizontal="left" vertical="center" indent="1"/>
    </xf>
    <xf numFmtId="166" fontId="36" fillId="19" borderId="0" xfId="0" applyNumberFormat="1" applyFont="1" applyFill="1" applyAlignment="1">
      <alignment horizontal="left" vertical="center" indent="1"/>
    </xf>
    <xf numFmtId="166" fontId="36" fillId="19" borderId="0" xfId="0" applyNumberFormat="1" applyFont="1" applyFill="1" applyAlignment="1">
      <alignment vertical="center" wrapText="1"/>
    </xf>
    <xf numFmtId="0" fontId="44" fillId="3" borderId="0" xfId="0" applyFont="1" applyFill="1" applyAlignment="1">
      <alignment horizontal="center" vertical="center"/>
    </xf>
    <xf numFmtId="49" fontId="44" fillId="3" borderId="0" xfId="0" applyNumberFormat="1" applyFont="1" applyFill="1" applyAlignment="1">
      <alignment horizontal="center" vertical="center"/>
    </xf>
    <xf numFmtId="0" fontId="12" fillId="0" borderId="0" xfId="0" applyFont="1"/>
    <xf numFmtId="0" fontId="13" fillId="29" borderId="0" xfId="0" applyFont="1" applyFill="1"/>
    <xf numFmtId="0" fontId="13" fillId="27" borderId="0" xfId="0" applyFont="1" applyFill="1" applyAlignment="1">
      <alignment horizontal="right" vertical="center" indent="2"/>
    </xf>
    <xf numFmtId="166" fontId="14" fillId="28" borderId="0" xfId="0" applyNumberFormat="1" applyFont="1" applyFill="1" applyAlignment="1">
      <alignment horizontal="right" vertical="center"/>
    </xf>
    <xf numFmtId="0" fontId="14" fillId="28" borderId="0" xfId="0" applyFont="1" applyFill="1" applyAlignment="1">
      <alignment horizontal="right" vertical="center" indent="1"/>
    </xf>
    <xf numFmtId="0" fontId="3" fillId="3" borderId="0" xfId="0" applyFont="1" applyFill="1" applyAlignment="1">
      <alignment horizontal="center" vertical="center"/>
    </xf>
    <xf numFmtId="0" fontId="3" fillId="0" borderId="0" xfId="0" applyFont="1"/>
    <xf numFmtId="0" fontId="45" fillId="3" borderId="0" xfId="0" applyFont="1" applyFill="1" applyAlignment="1">
      <alignment horizontal="center" vertical="center" wrapText="1"/>
    </xf>
    <xf numFmtId="0" fontId="14" fillId="0" borderId="0" xfId="0" applyFont="1" applyAlignment="1">
      <alignment vertical="center" wrapText="1"/>
    </xf>
    <xf numFmtId="0" fontId="14" fillId="0" borderId="0" xfId="0" applyFont="1" applyAlignment="1">
      <alignment horizontal="right"/>
    </xf>
    <xf numFmtId="0" fontId="41" fillId="25" borderId="0" xfId="0" applyFont="1" applyFill="1"/>
    <xf numFmtId="166" fontId="41" fillId="26" borderId="0" xfId="0" applyNumberFormat="1" applyFont="1" applyFill="1" applyAlignment="1">
      <alignment horizontal="left" vertical="center" indent="1"/>
    </xf>
    <xf numFmtId="166" fontId="41" fillId="19" borderId="0" xfId="0" applyNumberFormat="1" applyFont="1" applyFill="1" applyAlignment="1">
      <alignment vertical="center"/>
    </xf>
    <xf numFmtId="166" fontId="41" fillId="19" borderId="0" xfId="0" applyNumberFormat="1" applyFont="1" applyFill="1" applyAlignment="1">
      <alignment horizontal="left" vertical="center" indent="1"/>
    </xf>
    <xf numFmtId="0" fontId="44" fillId="3" borderId="0" xfId="0" applyFont="1" applyFill="1" applyAlignment="1">
      <alignment vertical="center" wrapText="1"/>
    </xf>
    <xf numFmtId="166" fontId="18" fillId="0" borderId="0" xfId="0" applyNumberFormat="1" applyFont="1" applyAlignment="1">
      <alignment horizontal="center" vertical="center"/>
    </xf>
    <xf numFmtId="166" fontId="14" fillId="27" borderId="0" xfId="0" applyNumberFormat="1" applyFont="1" applyFill="1" applyAlignment="1">
      <alignment horizontal="right" vertical="center" indent="2"/>
    </xf>
    <xf numFmtId="166" fontId="14" fillId="27" borderId="0" xfId="0" applyNumberFormat="1" applyFont="1" applyFill="1" applyAlignment="1">
      <alignment horizontal="right" vertical="center" indent="1"/>
    </xf>
    <xf numFmtId="166" fontId="42" fillId="3" borderId="0" xfId="0" applyNumberFormat="1" applyFont="1" applyFill="1" applyAlignment="1">
      <alignment horizontal="right" vertical="center" indent="1"/>
    </xf>
    <xf numFmtId="0" fontId="3" fillId="0" borderId="0" xfId="0" applyFont="1" applyAlignment="1">
      <alignment vertical="center"/>
    </xf>
    <xf numFmtId="0" fontId="32" fillId="13" borderId="0" xfId="0" applyFont="1" applyFill="1" applyAlignment="1">
      <alignment horizontal="left" vertical="center" wrapText="1" indent="2"/>
    </xf>
    <xf numFmtId="0" fontId="14" fillId="5" borderId="0" xfId="0" applyFont="1" applyFill="1" applyAlignment="1">
      <alignment horizontal="left" wrapText="1"/>
    </xf>
    <xf numFmtId="0" fontId="45" fillId="3" borderId="0" xfId="0" applyFont="1" applyFill="1" applyAlignment="1">
      <alignment horizontal="center" wrapText="1"/>
    </xf>
    <xf numFmtId="166" fontId="41" fillId="19" borderId="0" xfId="0" applyNumberFormat="1" applyFont="1" applyFill="1" applyAlignment="1">
      <alignment vertical="center" wrapText="1"/>
    </xf>
    <xf numFmtId="0" fontId="44" fillId="3" borderId="0" xfId="0" applyFont="1" applyFill="1" applyAlignment="1">
      <alignment horizontal="center" vertical="center" wrapText="1"/>
    </xf>
    <xf numFmtId="49" fontId="44" fillId="3" borderId="0" xfId="0" applyNumberFormat="1" applyFont="1" applyFill="1" applyAlignment="1">
      <alignment horizontal="center" vertical="center" wrapText="1"/>
    </xf>
    <xf numFmtId="166" fontId="14" fillId="3" borderId="0" xfId="0" applyNumberFormat="1" applyFont="1" applyFill="1" applyAlignment="1">
      <alignment horizontal="center" vertical="center"/>
    </xf>
    <xf numFmtId="0" fontId="10" fillId="3" borderId="0" xfId="0" applyFont="1" applyFill="1" applyAlignment="1">
      <alignment horizontal="center"/>
    </xf>
    <xf numFmtId="0" fontId="44" fillId="3" borderId="0" xfId="0" applyFont="1" applyFill="1" applyAlignment="1">
      <alignment horizontal="center"/>
    </xf>
    <xf numFmtId="0" fontId="18" fillId="0" borderId="0" xfId="0" applyFont="1" applyAlignment="1">
      <alignment horizontal="center" vertical="center"/>
    </xf>
    <xf numFmtId="166" fontId="46" fillId="3" borderId="0" xfId="0" applyNumberFormat="1" applyFont="1" applyFill="1" applyAlignment="1">
      <alignment horizontal="center" vertical="center"/>
    </xf>
    <xf numFmtId="0" fontId="39" fillId="13" borderId="0" xfId="0" applyFont="1" applyFill="1" applyAlignment="1">
      <alignment horizontal="left" vertical="center" wrapText="1" indent="2"/>
    </xf>
    <xf numFmtId="0" fontId="39" fillId="13" borderId="0" xfId="0" applyFont="1" applyFill="1" applyAlignment="1">
      <alignment horizontal="center" vertical="center" wrapText="1"/>
    </xf>
    <xf numFmtId="0" fontId="40" fillId="4" borderId="0" xfId="0" applyFont="1" applyFill="1" applyAlignment="1">
      <alignment horizontal="center" vertical="center" wrapText="1"/>
    </xf>
    <xf numFmtId="0" fontId="47" fillId="31" borderId="0" xfId="0" applyFont="1" applyFill="1" applyAlignment="1">
      <alignment horizontal="left" vertical="center" indent="2"/>
    </xf>
    <xf numFmtId="166" fontId="47" fillId="3" borderId="0" xfId="0" applyNumberFormat="1" applyFont="1" applyFill="1" applyAlignment="1">
      <alignment horizontal="left" vertical="center" indent="1"/>
    </xf>
    <xf numFmtId="166" fontId="47" fillId="3" borderId="0" xfId="0" applyNumberFormat="1" applyFont="1" applyFill="1" applyAlignment="1">
      <alignment vertical="center"/>
    </xf>
    <xf numFmtId="166" fontId="18" fillId="3" borderId="0" xfId="0" applyNumberFormat="1" applyFont="1" applyFill="1" applyAlignment="1">
      <alignment vertical="center"/>
    </xf>
    <xf numFmtId="0" fontId="13" fillId="13" borderId="0" xfId="0" applyFont="1" applyFill="1" applyAlignment="1">
      <alignment wrapText="1"/>
    </xf>
    <xf numFmtId="0" fontId="14" fillId="4" borderId="0" xfId="0" applyFont="1" applyFill="1" applyAlignment="1">
      <alignment horizontal="center" vertical="center" wrapText="1"/>
    </xf>
    <xf numFmtId="0" fontId="44" fillId="30" borderId="0" xfId="0" applyFont="1" applyFill="1" applyAlignment="1">
      <alignment horizontal="center" vertical="center"/>
    </xf>
    <xf numFmtId="0" fontId="18" fillId="21" borderId="0" xfId="0" applyFont="1" applyFill="1"/>
    <xf numFmtId="166" fontId="18" fillId="20" borderId="0" xfId="0" applyNumberFormat="1" applyFont="1" applyFill="1" applyAlignment="1">
      <alignment horizontal="right" vertical="center" indent="1"/>
    </xf>
    <xf numFmtId="0" fontId="42" fillId="3" borderId="0" xfId="0" applyFont="1" applyFill="1" applyAlignment="1">
      <alignment horizontal="center" vertical="center"/>
    </xf>
    <xf numFmtId="166" fontId="14" fillId="0" borderId="0" xfId="0" applyNumberFormat="1" applyFont="1" applyAlignment="1">
      <alignment horizontal="right" vertical="center" indent="1"/>
    </xf>
    <xf numFmtId="9" fontId="49" fillId="0" borderId="0" xfId="2" applyFont="1" applyFill="1" applyBorder="1" applyAlignment="1" applyProtection="1">
      <alignment horizontal="left" vertical="center" wrapText="1"/>
    </xf>
    <xf numFmtId="0" fontId="14" fillId="0" borderId="0" xfId="0" applyFont="1" applyAlignment="1">
      <alignment horizontal="left" vertical="center"/>
    </xf>
    <xf numFmtId="166" fontId="48" fillId="32" borderId="0" xfId="0" applyNumberFormat="1" applyFont="1" applyFill="1" applyAlignment="1">
      <alignment horizontal="left" vertical="center" indent="2"/>
    </xf>
    <xf numFmtId="166" fontId="48" fillId="32" borderId="0" xfId="0" applyNumberFormat="1" applyFont="1" applyFill="1" applyAlignment="1">
      <alignment vertical="center"/>
    </xf>
    <xf numFmtId="166" fontId="14" fillId="0" borderId="0" xfId="0" applyNumberFormat="1" applyFont="1" applyAlignment="1">
      <alignment vertical="center"/>
    </xf>
    <xf numFmtId="0" fontId="17" fillId="16" borderId="0" xfId="0" applyFont="1" applyFill="1" applyAlignment="1">
      <alignment horizontal="left" vertical="center" wrapText="1" indent="2"/>
    </xf>
    <xf numFmtId="0" fontId="17" fillId="16" borderId="0" xfId="0" applyFont="1" applyFill="1" applyAlignment="1">
      <alignment vertical="center" wrapText="1"/>
    </xf>
    <xf numFmtId="0" fontId="21" fillId="6" borderId="0" xfId="0" applyFont="1" applyFill="1" applyAlignment="1">
      <alignment vertical="center" wrapText="1"/>
    </xf>
    <xf numFmtId="0" fontId="17" fillId="0" borderId="0" xfId="0" applyFont="1" applyAlignment="1">
      <alignment vertical="center" wrapText="1"/>
    </xf>
    <xf numFmtId="166" fontId="18" fillId="0" borderId="0" xfId="0" applyNumberFormat="1" applyFont="1"/>
    <xf numFmtId="0" fontId="16" fillId="11" borderId="0" xfId="0" applyFont="1" applyFill="1" applyAlignment="1">
      <alignment horizontal="left" vertical="center" indent="2"/>
    </xf>
    <xf numFmtId="0" fontId="16" fillId="11" borderId="0" xfId="0" applyFont="1" applyFill="1" applyAlignment="1">
      <alignment horizontal="left" vertical="center" indent="1"/>
    </xf>
    <xf numFmtId="0" fontId="16" fillId="20" borderId="0" xfId="0" applyFont="1" applyFill="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0" fontId="16" fillId="6" borderId="0" xfId="0" applyFont="1" applyFill="1" applyAlignment="1">
      <alignment horizontal="center" vertical="center"/>
    </xf>
    <xf numFmtId="0" fontId="16" fillId="11" borderId="0" xfId="0" applyFont="1" applyFill="1" applyAlignment="1">
      <alignment horizontal="center" vertical="center"/>
    </xf>
    <xf numFmtId="0" fontId="3" fillId="2" borderId="0" xfId="0" applyFont="1" applyFill="1" applyAlignment="1">
      <alignment horizontal="center" vertical="center"/>
    </xf>
    <xf numFmtId="0" fontId="3" fillId="6" borderId="0" xfId="0" applyFont="1" applyFill="1" applyAlignment="1">
      <alignment horizontal="center" vertical="center"/>
    </xf>
    <xf numFmtId="0" fontId="15" fillId="0" borderId="0" xfId="0" applyFont="1" applyAlignment="1">
      <alignment vertical="center"/>
    </xf>
    <xf numFmtId="0" fontId="18" fillId="3" borderId="0" xfId="0" applyFont="1" applyFill="1" applyAlignment="1">
      <alignment vertical="top"/>
    </xf>
    <xf numFmtId="0" fontId="15" fillId="0" borderId="0" xfId="0" applyFont="1" applyAlignment="1">
      <alignment horizontal="right" vertical="center"/>
    </xf>
    <xf numFmtId="0" fontId="17" fillId="16" borderId="0" xfId="0" applyFont="1" applyFill="1" applyAlignment="1">
      <alignment horizontal="center" vertical="center" wrapText="1"/>
    </xf>
    <xf numFmtId="0" fontId="22" fillId="0" borderId="0" xfId="0" applyFont="1" applyAlignment="1">
      <alignment horizontal="left" vertical="center" wrapText="1"/>
    </xf>
    <xf numFmtId="166" fontId="15" fillId="0" borderId="0" xfId="0" applyNumberFormat="1" applyFont="1" applyAlignment="1">
      <alignment horizontal="right" wrapText="1"/>
    </xf>
    <xf numFmtId="44" fontId="16" fillId="0" borderId="0" xfId="0" applyNumberFormat="1" applyFont="1" applyAlignment="1">
      <alignment horizontal="right" vertical="center" wrapText="1"/>
    </xf>
    <xf numFmtId="10" fontId="16" fillId="0" borderId="0" xfId="0" applyNumberFormat="1" applyFont="1" applyAlignment="1">
      <alignment horizontal="right" vertical="center" wrapText="1"/>
    </xf>
    <xf numFmtId="9" fontId="16" fillId="0" borderId="0" xfId="0" applyNumberFormat="1" applyFont="1" applyAlignment="1">
      <alignment horizontal="right" vertical="center" wrapText="1"/>
    </xf>
    <xf numFmtId="164" fontId="24" fillId="5" borderId="0" xfId="0" applyNumberFormat="1" applyFont="1" applyFill="1" applyAlignment="1">
      <alignment horizontal="right" wrapText="1"/>
    </xf>
    <xf numFmtId="44" fontId="16" fillId="5" borderId="0" xfId="0" applyNumberFormat="1" applyFont="1" applyFill="1" applyAlignment="1">
      <alignment horizontal="right" wrapText="1"/>
    </xf>
    <xf numFmtId="9" fontId="16" fillId="0" borderId="0" xfId="0" applyNumberFormat="1" applyFont="1" applyAlignment="1">
      <alignment horizontal="right" wrapText="1"/>
    </xf>
    <xf numFmtId="44" fontId="15" fillId="5" borderId="0" xfId="0" applyNumberFormat="1" applyFont="1" applyFill="1" applyAlignment="1">
      <alignment horizontal="right" wrapText="1"/>
    </xf>
    <xf numFmtId="9" fontId="15" fillId="0" borderId="0" xfId="0" applyNumberFormat="1" applyFont="1" applyAlignment="1">
      <alignment horizontal="right" wrapText="1"/>
    </xf>
    <xf numFmtId="0" fontId="16" fillId="0" borderId="0" xfId="0" applyFont="1" applyAlignment="1">
      <alignment wrapText="1"/>
    </xf>
    <xf numFmtId="166" fontId="16" fillId="0" borderId="0" xfId="0" applyNumberFormat="1" applyFont="1" applyAlignment="1">
      <alignment wrapText="1"/>
    </xf>
    <xf numFmtId="0" fontId="22" fillId="0" borderId="0" xfId="0" applyFont="1" applyAlignment="1">
      <alignment wrapText="1"/>
    </xf>
    <xf numFmtId="0" fontId="16" fillId="0" borderId="0" xfId="0" applyFont="1" applyAlignment="1">
      <alignment horizontal="right" wrapText="1"/>
    </xf>
    <xf numFmtId="0" fontId="15" fillId="0" borderId="0" xfId="0" applyFont="1" applyAlignment="1">
      <alignment wrapText="1"/>
    </xf>
    <xf numFmtId="166" fontId="18" fillId="0" borderId="0" xfId="0" applyNumberFormat="1" applyFont="1" applyAlignment="1">
      <alignment horizontal="right" wrapText="1"/>
    </xf>
    <xf numFmtId="44" fontId="15" fillId="0" borderId="0" xfId="0" applyNumberFormat="1" applyFont="1" applyAlignment="1">
      <alignment horizontal="right" wrapText="1"/>
    </xf>
    <xf numFmtId="10" fontId="15" fillId="0" borderId="0" xfId="0" applyNumberFormat="1" applyFont="1" applyAlignment="1">
      <alignment horizontal="right" wrapText="1"/>
    </xf>
    <xf numFmtId="10" fontId="16" fillId="0" borderId="0" xfId="0" applyNumberFormat="1" applyFont="1" applyAlignment="1">
      <alignment vertical="center"/>
    </xf>
    <xf numFmtId="166" fontId="16" fillId="0" borderId="0" xfId="0" applyNumberFormat="1" applyFont="1" applyAlignment="1">
      <alignment horizontal="right" wrapText="1"/>
    </xf>
    <xf numFmtId="166" fontId="16" fillId="5" borderId="0" xfId="0" applyNumberFormat="1" applyFont="1" applyFill="1" applyAlignment="1">
      <alignment horizontal="right" wrapText="1"/>
    </xf>
    <xf numFmtId="10" fontId="16" fillId="0" borderId="0" xfId="0" applyNumberFormat="1" applyFont="1" applyAlignment="1">
      <alignment horizontal="right" wrapText="1"/>
    </xf>
    <xf numFmtId="0" fontId="17" fillId="16" borderId="0" xfId="0" applyFont="1" applyFill="1" applyAlignment="1">
      <alignment horizontal="center" vertical="center"/>
    </xf>
    <xf numFmtId="0" fontId="17" fillId="0" borderId="0" xfId="0" applyFont="1" applyAlignment="1">
      <alignment horizontal="center" vertical="center"/>
    </xf>
    <xf numFmtId="0" fontId="18" fillId="17" borderId="0" xfId="0" applyFont="1" applyFill="1" applyAlignment="1">
      <alignment horizontal="left" vertical="center" indent="1"/>
    </xf>
    <xf numFmtId="0" fontId="17" fillId="17" borderId="0" xfId="0" applyFont="1" applyFill="1" applyAlignment="1">
      <alignment horizontal="center" vertical="center"/>
    </xf>
    <xf numFmtId="0" fontId="17" fillId="17" borderId="0" xfId="0" applyFont="1" applyFill="1" applyAlignment="1">
      <alignment horizontal="left" vertical="center"/>
    </xf>
    <xf numFmtId="9" fontId="17" fillId="17" borderId="0" xfId="0" applyNumberFormat="1" applyFont="1" applyFill="1" applyAlignment="1">
      <alignment horizontal="center" vertical="center"/>
    </xf>
    <xf numFmtId="0" fontId="18" fillId="0" borderId="0" xfId="0" applyFont="1" applyAlignment="1">
      <alignment horizontal="left" vertical="center" indent="1"/>
    </xf>
    <xf numFmtId="0" fontId="17" fillId="0" borderId="0" xfId="0" applyFont="1" applyAlignment="1">
      <alignment horizontal="left" vertical="center"/>
    </xf>
    <xf numFmtId="9" fontId="17" fillId="0" borderId="0" xfId="0" applyNumberFormat="1" applyFont="1" applyAlignment="1">
      <alignment horizontal="center" vertical="center"/>
    </xf>
    <xf numFmtId="166" fontId="17" fillId="17" borderId="0" xfId="0" applyNumberFormat="1" applyFont="1" applyFill="1" applyAlignment="1">
      <alignment horizontal="center" vertical="center"/>
    </xf>
    <xf numFmtId="10" fontId="17" fillId="0" borderId="0" xfId="0" applyNumberFormat="1" applyFont="1" applyAlignment="1">
      <alignment horizontal="center" vertical="center"/>
    </xf>
    <xf numFmtId="0" fontId="18" fillId="7" borderId="0" xfId="0" applyFont="1" applyFill="1"/>
    <xf numFmtId="2" fontId="18" fillId="5" borderId="0" xfId="0" applyNumberFormat="1" applyFont="1" applyFill="1" applyAlignment="1" applyProtection="1">
      <alignment vertical="center" wrapText="1"/>
      <protection locked="0"/>
    </xf>
    <xf numFmtId="2" fontId="3" fillId="19" borderId="0" xfId="0" applyNumberFormat="1" applyFont="1" applyFill="1" applyAlignment="1">
      <alignment vertical="center" wrapText="1"/>
    </xf>
    <xf numFmtId="166" fontId="18" fillId="33" borderId="0" xfId="0" applyNumberFormat="1" applyFont="1" applyFill="1" applyAlignment="1">
      <alignment horizontal="left" vertical="center" indent="1"/>
    </xf>
    <xf numFmtId="166" fontId="18" fillId="34" borderId="0" xfId="0" applyNumberFormat="1" applyFont="1" applyFill="1" applyAlignment="1">
      <alignment horizontal="left" vertical="center" indent="1"/>
    </xf>
    <xf numFmtId="166" fontId="18" fillId="33" borderId="0" xfId="0" applyNumberFormat="1" applyFont="1" applyFill="1" applyAlignment="1">
      <alignment vertical="center"/>
    </xf>
    <xf numFmtId="166" fontId="18" fillId="34" borderId="0" xfId="0" applyNumberFormat="1" applyFont="1" applyFill="1" applyAlignment="1">
      <alignment vertical="center"/>
    </xf>
    <xf numFmtId="166" fontId="18" fillId="34" borderId="0" xfId="0" applyNumberFormat="1" applyFont="1" applyFill="1" applyAlignment="1">
      <alignment horizontal="right"/>
    </xf>
    <xf numFmtId="166" fontId="18" fillId="6" borderId="0" xfId="0" applyNumberFormat="1" applyFont="1" applyFill="1" applyAlignment="1">
      <alignment vertical="center"/>
    </xf>
    <xf numFmtId="44" fontId="18" fillId="0" borderId="0" xfId="0" quotePrefix="1" applyNumberFormat="1" applyFont="1" applyAlignment="1" applyProtection="1">
      <alignment vertical="center"/>
      <protection locked="0"/>
    </xf>
    <xf numFmtId="9" fontId="10" fillId="0" borderId="0" xfId="0" applyNumberFormat="1" applyFont="1" applyAlignment="1">
      <alignment horizontal="right" wrapText="1"/>
    </xf>
    <xf numFmtId="0" fontId="10" fillId="0" borderId="0" xfId="0" applyFont="1" applyAlignment="1">
      <alignment vertical="center"/>
    </xf>
    <xf numFmtId="9" fontId="11" fillId="0" borderId="0" xfId="0" applyNumberFormat="1" applyFont="1" applyAlignment="1">
      <alignment horizontal="right" wrapText="1"/>
    </xf>
    <xf numFmtId="166" fontId="15" fillId="32" borderId="13" xfId="0" applyNumberFormat="1" applyFont="1" applyFill="1" applyBorder="1" applyAlignment="1">
      <alignment horizontal="right" wrapText="1"/>
    </xf>
    <xf numFmtId="9" fontId="10" fillId="35" borderId="13" xfId="0" applyNumberFormat="1" applyFont="1" applyFill="1" applyBorder="1" applyAlignment="1">
      <alignment horizontal="right" wrapText="1"/>
    </xf>
    <xf numFmtId="0" fontId="10" fillId="31" borderId="14" xfId="0" applyFont="1" applyFill="1" applyBorder="1" applyAlignment="1">
      <alignment horizontal="right" wrapText="1"/>
    </xf>
    <xf numFmtId="166" fontId="15" fillId="32" borderId="15" xfId="0" applyNumberFormat="1" applyFont="1" applyFill="1" applyBorder="1" applyAlignment="1">
      <alignment horizontal="right" wrapText="1"/>
    </xf>
    <xf numFmtId="9" fontId="10" fillId="35" borderId="15" xfId="0" applyNumberFormat="1" applyFont="1" applyFill="1" applyBorder="1" applyAlignment="1">
      <alignment horizontal="right" wrapText="1"/>
    </xf>
    <xf numFmtId="9" fontId="10" fillId="31" borderId="16" xfId="0" applyNumberFormat="1" applyFont="1" applyFill="1" applyBorder="1" applyAlignment="1">
      <alignment horizontal="right" wrapText="1"/>
    </xf>
    <xf numFmtId="0" fontId="10" fillId="31" borderId="17" xfId="0" applyFont="1" applyFill="1" applyBorder="1" applyAlignment="1">
      <alignment horizontal="right" wrapText="1"/>
    </xf>
    <xf numFmtId="9" fontId="10" fillId="31" borderId="18" xfId="0" applyNumberFormat="1" applyFont="1" applyFill="1" applyBorder="1" applyAlignment="1">
      <alignment horizontal="right" wrapText="1"/>
    </xf>
    <xf numFmtId="0" fontId="10" fillId="31" borderId="19" xfId="0" applyFont="1" applyFill="1" applyBorder="1" applyAlignment="1">
      <alignment horizontal="right" wrapText="1"/>
    </xf>
    <xf numFmtId="166" fontId="15" fillId="32" borderId="20" xfId="0" applyNumberFormat="1" applyFont="1" applyFill="1" applyBorder="1" applyAlignment="1">
      <alignment horizontal="right" wrapText="1"/>
    </xf>
    <xf numFmtId="9" fontId="10" fillId="35" borderId="20" xfId="0" applyNumberFormat="1" applyFont="1" applyFill="1" applyBorder="1" applyAlignment="1">
      <alignment horizontal="right" wrapText="1"/>
    </xf>
    <xf numFmtId="9" fontId="10" fillId="31" borderId="21" xfId="0" applyNumberFormat="1" applyFont="1" applyFill="1" applyBorder="1" applyAlignment="1">
      <alignment horizontal="right" wrapText="1"/>
    </xf>
    <xf numFmtId="0" fontId="18" fillId="16" borderId="0" xfId="0" applyFont="1" applyFill="1" applyAlignment="1">
      <alignment vertical="center"/>
    </xf>
    <xf numFmtId="0" fontId="17" fillId="16" borderId="0" xfId="0" applyFont="1" applyFill="1" applyAlignment="1">
      <alignment vertical="center"/>
    </xf>
    <xf numFmtId="44" fontId="14" fillId="2" borderId="0" xfId="0" applyNumberFormat="1" applyFont="1" applyFill="1" applyAlignment="1">
      <alignment horizontal="left" vertical="center"/>
    </xf>
    <xf numFmtId="44" fontId="16" fillId="11" borderId="0" xfId="0" applyNumberFormat="1" applyFont="1" applyFill="1" applyAlignment="1">
      <alignment vertical="center"/>
    </xf>
    <xf numFmtId="44" fontId="16" fillId="0" borderId="0" xfId="0" applyNumberFormat="1" applyFont="1" applyAlignment="1">
      <alignment vertical="center"/>
    </xf>
    <xf numFmtId="0" fontId="18" fillId="0" borderId="0" xfId="0" applyFont="1"/>
    <xf numFmtId="0" fontId="18" fillId="0" borderId="0" xfId="0" applyFont="1" applyAlignment="1">
      <alignment vertical="center"/>
    </xf>
    <xf numFmtId="0" fontId="16" fillId="0" borderId="0" xfId="0" applyFont="1" applyAlignment="1">
      <alignment horizontal="center" wrapText="1"/>
    </xf>
    <xf numFmtId="0" fontId="31" fillId="23" borderId="0" xfId="0" applyFont="1" applyFill="1" applyAlignment="1">
      <alignment horizontal="left" indent="2"/>
    </xf>
    <xf numFmtId="0" fontId="28" fillId="10" borderId="0" xfId="0" applyFont="1" applyFill="1" applyAlignment="1">
      <alignment horizontal="left" indent="2"/>
    </xf>
    <xf numFmtId="0" fontId="18" fillId="0" borderId="4" xfId="0" applyFont="1" applyBorder="1" applyAlignment="1">
      <alignment horizontal="left" vertical="center" wrapText="1" indent="2"/>
    </xf>
    <xf numFmtId="0" fontId="18" fillId="0" borderId="0" xfId="0" applyFont="1" applyAlignment="1">
      <alignment horizontal="left" vertical="center" wrapText="1" indent="2"/>
    </xf>
    <xf numFmtId="0" fontId="18" fillId="0" borderId="9" xfId="0" applyFont="1" applyBorder="1" applyAlignment="1">
      <alignment horizontal="left" vertical="center" wrapText="1" indent="2"/>
    </xf>
    <xf numFmtId="0" fontId="18" fillId="0" borderId="0" xfId="0" applyFont="1" applyAlignment="1">
      <alignment horizontal="center"/>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166" fontId="18" fillId="22" borderId="0" xfId="0" applyNumberFormat="1" applyFont="1" applyFill="1" applyAlignment="1" applyProtection="1">
      <alignment horizontal="center" vertical="top"/>
      <protection locked="0"/>
    </xf>
    <xf numFmtId="166" fontId="18" fillId="11" borderId="0" xfId="0" applyNumberFormat="1" applyFont="1" applyFill="1" applyAlignment="1" applyProtection="1">
      <alignment horizontal="center" vertical="top"/>
      <protection locked="0"/>
    </xf>
    <xf numFmtId="0" fontId="18" fillId="0" borderId="1" xfId="0" applyFont="1" applyBorder="1" applyAlignment="1">
      <alignment horizontal="left" vertical="center" wrapText="1" indent="2"/>
    </xf>
    <xf numFmtId="0" fontId="18" fillId="0" borderId="2" xfId="0" applyFont="1" applyBorder="1" applyAlignment="1">
      <alignment horizontal="left" vertical="center" wrapText="1" indent="2"/>
    </xf>
    <xf numFmtId="0" fontId="18" fillId="0" borderId="3" xfId="0" applyFont="1" applyBorder="1" applyAlignment="1">
      <alignment horizontal="left" vertical="center" wrapText="1" indent="2"/>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3" fillId="18" borderId="0" xfId="0" applyFont="1" applyFill="1" applyAlignment="1">
      <alignment horizontal="center" vertical="center" wrapText="1"/>
    </xf>
    <xf numFmtId="166" fontId="20" fillId="11" borderId="0" xfId="0" applyNumberFormat="1" applyFont="1" applyFill="1" applyAlignment="1" applyProtection="1">
      <alignment horizontal="left" vertical="top"/>
      <protection locked="0"/>
    </xf>
    <xf numFmtId="0" fontId="18" fillId="0" borderId="4" xfId="0" applyFont="1" applyBorder="1" applyAlignment="1">
      <alignment horizontal="center" vertical="top" wrapText="1"/>
    </xf>
    <xf numFmtId="0" fontId="18" fillId="0" borderId="0" xfId="0" applyFont="1" applyAlignment="1">
      <alignment horizontal="center" vertical="top" wrapText="1"/>
    </xf>
    <xf numFmtId="0" fontId="18" fillId="0" borderId="9" xfId="0" applyFont="1" applyBorder="1" applyAlignment="1">
      <alignment horizontal="center" vertical="top" wrapText="1"/>
    </xf>
    <xf numFmtId="166" fontId="36" fillId="26" borderId="0" xfId="0" applyNumberFormat="1" applyFont="1" applyFill="1" applyAlignment="1">
      <alignment horizontal="left" vertical="top"/>
    </xf>
    <xf numFmtId="0" fontId="17" fillId="24" borderId="0" xfId="0" applyFont="1" applyFill="1" applyAlignment="1">
      <alignment horizontal="left" vertical="center" wrapText="1" indent="15"/>
    </xf>
    <xf numFmtId="0" fontId="29" fillId="24" borderId="0" xfId="0" applyFont="1" applyFill="1" applyAlignment="1">
      <alignment horizontal="left" vertical="center" wrapText="1" indent="15"/>
    </xf>
    <xf numFmtId="0" fontId="3" fillId="18" borderId="0" xfId="0" applyFont="1" applyFill="1" applyAlignment="1">
      <alignment horizontal="left" vertical="center" wrapText="1"/>
    </xf>
    <xf numFmtId="0" fontId="55" fillId="24" borderId="0" xfId="0" applyFont="1" applyFill="1" applyAlignment="1">
      <alignment horizontal="left" vertical="center" wrapText="1" indent="15"/>
    </xf>
  </cellXfs>
  <cellStyles count="11">
    <cellStyle name="Hyperlink" xfId="1" xr:uid="{65109630-23AF-E44A-87CF-6A9CEFB69A92}"/>
    <cellStyle name="Milliers 2" xfId="9" xr:uid="{F6FC6EC1-66FC-3D44-B364-D52A401CBE72}"/>
    <cellStyle name="Milliers 3 2" xfId="7" xr:uid="{AB415A21-27F8-9844-BD07-3C387238C807}"/>
    <cellStyle name="Monétaire" xfId="10" builtinId="4"/>
    <cellStyle name="Monétaire 2" xfId="8" xr:uid="{A15FBB3C-FF47-4465-A3F0-2FD57DBDF900}"/>
    <cellStyle name="Normal" xfId="0" builtinId="0"/>
    <cellStyle name="Normal 2" xfId="3" xr:uid="{CCA3910A-4C0E-7047-9BFC-048B12274C1C}"/>
    <cellStyle name="Normal 3" xfId="5" xr:uid="{3C40A52C-6F8A-F94F-862B-FEC0F0446585}"/>
    <cellStyle name="Normal 3 2" xfId="6" xr:uid="{38E0B9E7-F8B4-3D46-A7AE-65D97AEBF1A0}"/>
    <cellStyle name="Pourcentage" xfId="2" builtinId="5"/>
    <cellStyle name="Titre 5" xfId="4" xr:uid="{36216BBB-9D68-FC45-8BEC-9FF894698EB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CAA9"/>
      <color rgb="FF159181"/>
      <color rgb="FFFAD942"/>
      <color rgb="FFCCE2E4"/>
      <color rgb="FF30939B"/>
      <color rgb="FFC9D181"/>
      <color rgb="FFC9D280"/>
      <color rgb="FFF7E3E4"/>
      <color rgb="FF79C7C5"/>
      <color rgb="FFE2F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176212</xdr:rowOff>
    </xdr:from>
    <xdr:to>
      <xdr:col>2</xdr:col>
      <xdr:colOff>1208183</xdr:colOff>
      <xdr:row>0</xdr:row>
      <xdr:rowOff>1276350</xdr:rowOff>
    </xdr:to>
    <xdr:pic>
      <xdr:nvPicPr>
        <xdr:cNvPr id="2" name="Image 1">
          <a:extLst>
            <a:ext uri="{FF2B5EF4-FFF2-40B4-BE49-F238E27FC236}">
              <a16:creationId xmlns:a16="http://schemas.microsoft.com/office/drawing/2014/main" id="{F071C9C7-6B99-4D4B-A489-F22B6DD464EE}"/>
            </a:ext>
          </a:extLst>
        </xdr:cNvPr>
        <xdr:cNvPicPr>
          <a:picLocks noChangeAspect="1"/>
        </xdr:cNvPicPr>
      </xdr:nvPicPr>
      <xdr:blipFill rotWithShape="1">
        <a:blip xmlns:r="http://schemas.openxmlformats.org/officeDocument/2006/relationships" r:embed="rId1"/>
        <a:srcRect l="8407" t="28824" r="7228" b="27371"/>
        <a:stretch/>
      </xdr:blipFill>
      <xdr:spPr>
        <a:xfrm>
          <a:off x="423863" y="176212"/>
          <a:ext cx="2722419" cy="1100138"/>
        </a:xfrm>
        <a:prstGeom prst="rect">
          <a:avLst/>
        </a:prstGeom>
      </xdr:spPr>
    </xdr:pic>
    <xdr:clientData/>
  </xdr:twoCellAnchor>
</xdr:wsDr>
</file>

<file path=xl/theme/theme1.xml><?xml version="1.0" encoding="utf-8"?>
<a:theme xmlns:a="http://schemas.openxmlformats.org/drawingml/2006/main" name="Thème Office">
  <a:themeElements>
    <a:clrScheme name="Vert jaune">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DB897-CAF7-B140-B3BA-748133902B1D}">
  <sheetPr>
    <tabColor rgb="FFFFC000"/>
  </sheetPr>
  <dimension ref="A1:Q359"/>
  <sheetViews>
    <sheetView tabSelected="1" topLeftCell="A20" zoomScale="97" zoomScaleNormal="100" zoomScaleSheetLayoutView="90" workbookViewId="0">
      <selection activeCell="G33" sqref="G33"/>
    </sheetView>
  </sheetViews>
  <sheetFormatPr baseColWidth="10" defaultColWidth="10.83203125" defaultRowHeight="15"/>
  <cols>
    <col min="1" max="1" width="3.1640625" style="1" customWidth="1"/>
    <col min="2" max="2" width="22.1640625" style="1" customWidth="1"/>
    <col min="3" max="3" width="75.33203125" style="1" customWidth="1"/>
    <col min="4" max="4" width="18" style="1" bestFit="1" customWidth="1"/>
    <col min="5" max="5" width="22" style="1" bestFit="1" customWidth="1"/>
    <col min="6" max="6" width="21.1640625" style="1" customWidth="1"/>
    <col min="7" max="7" width="25.33203125" style="1" bestFit="1" customWidth="1"/>
    <col min="8" max="8" width="30.1640625" style="1" customWidth="1"/>
    <col min="9" max="9" width="56" style="1" bestFit="1" customWidth="1"/>
    <col min="10" max="10" width="13.83203125" style="155" customWidth="1"/>
    <col min="11" max="11" width="11.1640625" style="1" customWidth="1"/>
    <col min="12" max="16384" width="10.83203125" style="1"/>
  </cols>
  <sheetData>
    <row r="1" spans="2:17" ht="111.5" customHeight="1">
      <c r="B1" s="193"/>
      <c r="C1" s="193"/>
      <c r="D1" s="193"/>
      <c r="E1" s="193"/>
      <c r="F1" s="193"/>
      <c r="G1" s="193"/>
      <c r="H1" s="193"/>
      <c r="J1" s="24"/>
      <c r="K1" s="24"/>
      <c r="L1" s="24"/>
      <c r="M1" s="24"/>
    </row>
    <row r="2" spans="2:17" ht="21">
      <c r="B2" s="188" t="s">
        <v>17</v>
      </c>
      <c r="C2" s="188"/>
      <c r="D2" s="188"/>
      <c r="E2" s="188"/>
      <c r="F2" s="188"/>
      <c r="G2" s="188"/>
      <c r="H2" s="188"/>
      <c r="I2" s="24"/>
      <c r="J2" s="24"/>
      <c r="K2" s="24"/>
      <c r="L2" s="24"/>
      <c r="M2" s="24"/>
    </row>
    <row r="3" spans="2:17">
      <c r="B3" s="189" t="s">
        <v>14</v>
      </c>
      <c r="C3" s="189"/>
      <c r="D3" s="189"/>
      <c r="E3" s="189"/>
      <c r="F3" s="189"/>
      <c r="G3" s="189"/>
      <c r="H3" s="189"/>
      <c r="I3" s="24"/>
      <c r="J3" s="24"/>
      <c r="K3" s="24"/>
      <c r="L3" s="24"/>
      <c r="M3" s="24"/>
    </row>
    <row r="4" spans="2:17">
      <c r="B4" s="194"/>
      <c r="C4" s="195"/>
      <c r="D4" s="195"/>
      <c r="E4" s="195"/>
      <c r="F4" s="195"/>
      <c r="G4" s="195"/>
      <c r="H4" s="196"/>
      <c r="I4" s="24"/>
      <c r="J4" s="24"/>
      <c r="K4" s="24"/>
      <c r="L4" s="24"/>
      <c r="M4" s="24"/>
    </row>
    <row r="5" spans="2:17" ht="61" customHeight="1">
      <c r="B5" s="190" t="s">
        <v>85</v>
      </c>
      <c r="C5" s="191"/>
      <c r="D5" s="191"/>
      <c r="E5" s="191"/>
      <c r="F5" s="191"/>
      <c r="G5" s="191"/>
      <c r="H5" s="192"/>
      <c r="I5" s="24"/>
      <c r="J5" s="24"/>
      <c r="K5" s="24"/>
      <c r="L5" s="24"/>
      <c r="M5" s="24"/>
      <c r="N5" s="185"/>
      <c r="O5" s="185"/>
      <c r="P5" s="185"/>
      <c r="Q5" s="185"/>
    </row>
    <row r="6" spans="2:17">
      <c r="B6" s="194"/>
      <c r="C6" s="195"/>
      <c r="D6" s="195"/>
      <c r="E6" s="195"/>
      <c r="F6" s="195"/>
      <c r="G6" s="195"/>
      <c r="H6" s="196"/>
      <c r="I6" s="24"/>
      <c r="J6" s="24"/>
      <c r="K6" s="24"/>
      <c r="L6" s="24"/>
      <c r="M6" s="24"/>
      <c r="N6" s="185"/>
      <c r="O6" s="185"/>
      <c r="P6" s="185"/>
      <c r="Q6" s="185"/>
    </row>
    <row r="7" spans="2:17" ht="145.5" customHeight="1">
      <c r="B7" s="190" t="s">
        <v>86</v>
      </c>
      <c r="C7" s="191"/>
      <c r="D7" s="191"/>
      <c r="E7" s="191"/>
      <c r="F7" s="191"/>
      <c r="G7" s="191"/>
      <c r="H7" s="192"/>
      <c r="I7" s="24"/>
      <c r="J7" s="24"/>
      <c r="K7" s="24"/>
      <c r="L7" s="24"/>
      <c r="M7" s="24"/>
      <c r="N7" s="185"/>
      <c r="O7" s="185"/>
      <c r="P7" s="185"/>
      <c r="Q7" s="185"/>
    </row>
    <row r="8" spans="2:17" ht="16" thickBot="1">
      <c r="B8" s="194"/>
      <c r="C8" s="195"/>
      <c r="D8" s="195"/>
      <c r="E8" s="195"/>
      <c r="F8" s="195"/>
      <c r="G8" s="195"/>
      <c r="H8" s="196"/>
      <c r="I8" s="24"/>
      <c r="J8" s="24"/>
      <c r="K8" s="24"/>
      <c r="L8" s="24"/>
      <c r="M8" s="24"/>
    </row>
    <row r="9" spans="2:17" ht="167" customHeight="1" thickBot="1">
      <c r="B9" s="199" t="s">
        <v>91</v>
      </c>
      <c r="C9" s="200"/>
      <c r="D9" s="200"/>
      <c r="E9" s="200"/>
      <c r="F9" s="200"/>
      <c r="G9" s="200"/>
      <c r="H9" s="201"/>
      <c r="I9" s="24"/>
      <c r="J9" s="24"/>
      <c r="K9" s="24"/>
      <c r="L9" s="24"/>
      <c r="M9" s="24"/>
      <c r="N9" s="24"/>
      <c r="O9" s="24"/>
      <c r="P9" s="24"/>
      <c r="Q9" s="24"/>
    </row>
    <row r="10" spans="2:17">
      <c r="B10" s="207"/>
      <c r="C10" s="208"/>
      <c r="D10" s="208"/>
      <c r="E10" s="208"/>
      <c r="F10" s="208"/>
      <c r="G10" s="208"/>
      <c r="H10" s="209"/>
      <c r="I10" s="24"/>
      <c r="J10" s="24"/>
      <c r="K10" s="24"/>
      <c r="L10" s="24"/>
      <c r="M10" s="24"/>
      <c r="N10" s="24"/>
      <c r="O10" s="24"/>
      <c r="P10" s="24"/>
      <c r="Q10" s="24"/>
    </row>
    <row r="11" spans="2:17" ht="39" customHeight="1">
      <c r="B11" s="202" t="s">
        <v>87</v>
      </c>
      <c r="C11" s="203"/>
      <c r="D11" s="203"/>
      <c r="E11" s="203"/>
      <c r="F11" s="203"/>
      <c r="G11" s="203"/>
      <c r="H11" s="204"/>
      <c r="I11" s="24"/>
      <c r="J11" s="24"/>
      <c r="K11" s="24"/>
      <c r="L11" s="24"/>
      <c r="M11" s="24"/>
      <c r="N11" s="24"/>
      <c r="O11" s="24"/>
      <c r="P11" s="24"/>
      <c r="Q11" s="24"/>
    </row>
    <row r="12" spans="2:17">
      <c r="B12" s="25"/>
      <c r="C12" s="26"/>
      <c r="D12" s="26"/>
      <c r="E12" s="26"/>
      <c r="F12" s="26"/>
      <c r="G12" s="26"/>
      <c r="H12" s="26"/>
      <c r="I12" s="24"/>
      <c r="J12" s="24"/>
      <c r="K12" s="24"/>
      <c r="L12" s="24"/>
      <c r="M12" s="24"/>
      <c r="N12" s="24"/>
      <c r="O12" s="24"/>
      <c r="P12" s="24"/>
      <c r="Q12" s="24"/>
    </row>
    <row r="13" spans="2:17" ht="59.75" customHeight="1">
      <c r="B13" s="27" t="s">
        <v>3</v>
      </c>
      <c r="C13" s="205" t="s">
        <v>4</v>
      </c>
      <c r="D13" s="205"/>
      <c r="E13" s="205"/>
      <c r="F13" s="205"/>
      <c r="G13" s="205"/>
      <c r="H13" s="205"/>
      <c r="I13" s="24"/>
      <c r="J13" s="24"/>
      <c r="K13" s="24"/>
      <c r="L13" s="24"/>
      <c r="M13" s="24"/>
      <c r="N13" s="24"/>
      <c r="O13" s="24"/>
      <c r="P13" s="24"/>
      <c r="Q13" s="24"/>
    </row>
    <row r="14" spans="2:17">
      <c r="B14" s="28" t="s">
        <v>5</v>
      </c>
      <c r="C14" s="210" t="s">
        <v>73</v>
      </c>
      <c r="D14" s="210"/>
      <c r="E14" s="210"/>
      <c r="F14" s="210"/>
      <c r="G14" s="210"/>
      <c r="H14" s="210"/>
      <c r="I14" s="24"/>
      <c r="J14" s="24"/>
      <c r="K14" s="24"/>
      <c r="L14" s="24"/>
      <c r="M14" s="24"/>
      <c r="N14" s="24"/>
      <c r="O14" s="24"/>
      <c r="P14" s="24"/>
      <c r="Q14" s="24"/>
    </row>
    <row r="15" spans="2:17">
      <c r="B15" s="29" t="s">
        <v>5</v>
      </c>
      <c r="C15" s="206"/>
      <c r="D15" s="206"/>
      <c r="E15" s="206"/>
      <c r="F15" s="206"/>
      <c r="G15" s="206"/>
      <c r="H15" s="206"/>
      <c r="I15" s="24"/>
      <c r="J15" s="24"/>
      <c r="K15" s="24"/>
      <c r="L15" s="24"/>
      <c r="M15" s="24"/>
      <c r="N15" s="24"/>
      <c r="O15" s="24"/>
      <c r="P15" s="24"/>
      <c r="Q15" s="24"/>
    </row>
    <row r="16" spans="2:17" ht="18" customHeight="1">
      <c r="B16" s="30" t="s">
        <v>6</v>
      </c>
      <c r="C16" s="197"/>
      <c r="D16" s="197"/>
      <c r="E16" s="197"/>
      <c r="F16" s="197"/>
      <c r="G16" s="197"/>
      <c r="H16" s="197"/>
      <c r="I16" s="24"/>
      <c r="J16" s="24"/>
      <c r="K16" s="24"/>
      <c r="L16" s="24"/>
      <c r="M16" s="24"/>
      <c r="N16" s="24"/>
      <c r="O16" s="24"/>
      <c r="P16" s="24"/>
      <c r="Q16" s="24"/>
    </row>
    <row r="17" spans="1:16">
      <c r="B17" s="29" t="s">
        <v>7</v>
      </c>
      <c r="C17" s="198"/>
      <c r="D17" s="198"/>
      <c r="E17" s="198"/>
      <c r="F17" s="198"/>
      <c r="G17" s="198"/>
      <c r="H17" s="198"/>
      <c r="I17" s="24"/>
      <c r="J17" s="24"/>
      <c r="K17" s="24"/>
      <c r="L17" s="24"/>
      <c r="M17" s="24"/>
      <c r="N17" s="31"/>
      <c r="O17" s="31"/>
      <c r="P17" s="31"/>
    </row>
    <row r="18" spans="1:16" ht="16">
      <c r="B18" s="30" t="s">
        <v>8</v>
      </c>
      <c r="C18" s="197"/>
      <c r="D18" s="197"/>
      <c r="E18" s="197"/>
      <c r="F18" s="197"/>
      <c r="G18" s="197"/>
      <c r="H18" s="197"/>
      <c r="I18" s="24"/>
      <c r="J18" s="24"/>
      <c r="K18" s="24"/>
      <c r="L18" s="24"/>
      <c r="M18" s="24"/>
      <c r="N18" s="24"/>
      <c r="O18" s="24"/>
      <c r="P18" s="24"/>
    </row>
    <row r="19" spans="1:16">
      <c r="B19" s="29" t="s">
        <v>9</v>
      </c>
      <c r="C19" s="198"/>
      <c r="D19" s="198"/>
      <c r="E19" s="198"/>
      <c r="F19" s="198"/>
      <c r="G19" s="198"/>
      <c r="H19" s="198"/>
      <c r="I19" s="24"/>
      <c r="J19" s="24"/>
      <c r="K19" s="24"/>
      <c r="L19" s="24"/>
      <c r="M19" s="24"/>
      <c r="N19" s="24"/>
      <c r="O19" s="24"/>
      <c r="P19" s="24"/>
    </row>
    <row r="20" spans="1:16" ht="16">
      <c r="B20" s="30" t="s">
        <v>10</v>
      </c>
      <c r="C20" s="197"/>
      <c r="D20" s="197"/>
      <c r="E20" s="197"/>
      <c r="F20" s="197"/>
      <c r="G20" s="197"/>
      <c r="H20" s="197"/>
      <c r="I20" s="24"/>
      <c r="J20" s="24"/>
      <c r="K20" s="24"/>
      <c r="L20" s="24"/>
      <c r="M20" s="24"/>
      <c r="N20" s="24"/>
      <c r="O20" s="24"/>
      <c r="P20" s="24"/>
    </row>
    <row r="21" spans="1:16">
      <c r="B21" s="29" t="s">
        <v>11</v>
      </c>
      <c r="C21" s="198"/>
      <c r="D21" s="198"/>
      <c r="E21" s="198"/>
      <c r="F21" s="198"/>
      <c r="G21" s="198"/>
      <c r="H21" s="198"/>
      <c r="I21" s="24"/>
      <c r="J21" s="24"/>
      <c r="K21" s="24"/>
      <c r="L21" s="24"/>
      <c r="M21" s="24"/>
      <c r="N21" s="24"/>
      <c r="O21" s="24"/>
      <c r="P21" s="24"/>
    </row>
    <row r="22" spans="1:16" ht="16">
      <c r="B22" s="30" t="s">
        <v>12</v>
      </c>
      <c r="C22" s="197"/>
      <c r="D22" s="197"/>
      <c r="E22" s="197"/>
      <c r="F22" s="197"/>
      <c r="G22" s="197"/>
      <c r="H22" s="197"/>
      <c r="I22" s="24"/>
      <c r="J22" s="24"/>
      <c r="K22" s="24"/>
      <c r="L22" s="24"/>
      <c r="M22" s="24"/>
      <c r="N22" s="24"/>
      <c r="O22" s="24"/>
      <c r="P22" s="24"/>
    </row>
    <row r="23" spans="1:16">
      <c r="B23" s="29" t="s">
        <v>13</v>
      </c>
      <c r="C23" s="198"/>
      <c r="D23" s="198"/>
      <c r="E23" s="198"/>
      <c r="F23" s="198"/>
      <c r="G23" s="198"/>
      <c r="H23" s="198"/>
      <c r="I23" s="24"/>
      <c r="J23" s="24"/>
      <c r="K23" s="24"/>
      <c r="L23" s="24"/>
      <c r="M23" s="24"/>
      <c r="N23" s="24"/>
      <c r="O23" s="24"/>
      <c r="P23" s="24"/>
    </row>
    <row r="24" spans="1:16" ht="16">
      <c r="B24" s="30" t="s">
        <v>15</v>
      </c>
      <c r="C24" s="197"/>
      <c r="D24" s="197"/>
      <c r="E24" s="197"/>
      <c r="F24" s="197"/>
      <c r="G24" s="197"/>
      <c r="H24" s="197"/>
      <c r="I24" s="24"/>
      <c r="J24" s="24"/>
      <c r="K24" s="24"/>
      <c r="L24" s="24"/>
      <c r="M24" s="24"/>
      <c r="N24" s="24"/>
      <c r="O24" s="24"/>
      <c r="P24" s="24"/>
    </row>
    <row r="25" spans="1:16" ht="16">
      <c r="A25" s="32"/>
      <c r="B25" s="33" t="s">
        <v>18</v>
      </c>
      <c r="C25" s="213"/>
      <c r="D25" s="213"/>
      <c r="E25" s="213"/>
      <c r="F25" s="213"/>
      <c r="G25" s="213"/>
      <c r="H25" s="213"/>
      <c r="I25" s="24"/>
      <c r="J25" s="24"/>
      <c r="K25" s="24"/>
      <c r="L25" s="24"/>
      <c r="M25" s="24"/>
    </row>
    <row r="26" spans="1:16">
      <c r="A26" s="32"/>
      <c r="B26" s="34" t="s">
        <v>1</v>
      </c>
      <c r="C26" s="3" t="s">
        <v>1</v>
      </c>
      <c r="D26" s="1" t="s">
        <v>2</v>
      </c>
      <c r="E26" s="1" t="s">
        <v>2</v>
      </c>
      <c r="F26" s="1" t="s">
        <v>2</v>
      </c>
      <c r="G26" s="1" t="s">
        <v>2</v>
      </c>
      <c r="H26" s="1" t="s">
        <v>2</v>
      </c>
      <c r="I26" s="1" t="s">
        <v>2</v>
      </c>
      <c r="J26" s="24"/>
      <c r="K26" s="24"/>
      <c r="L26" s="24"/>
      <c r="M26" s="24"/>
    </row>
    <row r="27" spans="1:16">
      <c r="A27" s="32"/>
      <c r="B27" s="34" t="s">
        <v>19</v>
      </c>
      <c r="C27" s="164">
        <v>0</v>
      </c>
      <c r="D27" s="1" t="s">
        <v>2</v>
      </c>
      <c r="E27" s="1" t="s">
        <v>2</v>
      </c>
      <c r="F27" s="1" t="s">
        <v>2</v>
      </c>
      <c r="G27" s="1" t="s">
        <v>2</v>
      </c>
      <c r="H27" s="1" t="s">
        <v>2</v>
      </c>
      <c r="I27" s="1" t="s">
        <v>2</v>
      </c>
      <c r="J27" s="24"/>
      <c r="K27" s="24"/>
      <c r="L27" s="24"/>
    </row>
    <row r="28" spans="1:16" ht="60.5" customHeight="1">
      <c r="A28" s="32"/>
      <c r="B28" s="32"/>
      <c r="C28" s="35"/>
      <c r="J28" s="24"/>
      <c r="K28" s="24"/>
      <c r="L28" s="24"/>
    </row>
    <row r="29" spans="1:16" ht="30">
      <c r="B29" s="36" t="s">
        <v>20</v>
      </c>
      <c r="C29" s="37" t="s">
        <v>77</v>
      </c>
      <c r="D29" s="38" t="s">
        <v>22</v>
      </c>
      <c r="E29" s="38" t="s">
        <v>76</v>
      </c>
      <c r="F29" s="38" t="s">
        <v>78</v>
      </c>
      <c r="G29" s="38" t="s">
        <v>23</v>
      </c>
      <c r="H29" s="38" t="s">
        <v>24</v>
      </c>
      <c r="I29" s="38" t="s">
        <v>79</v>
      </c>
      <c r="J29" s="38" t="s">
        <v>80</v>
      </c>
      <c r="K29" s="38" t="s">
        <v>81</v>
      </c>
      <c r="L29" s="39" t="s">
        <v>25</v>
      </c>
    </row>
    <row r="30" spans="1:16" ht="58.5" customHeight="1">
      <c r="B30" s="214" t="s">
        <v>93</v>
      </c>
      <c r="C30" s="214"/>
      <c r="D30" s="40"/>
      <c r="E30" s="40"/>
      <c r="F30" s="41"/>
      <c r="G30" s="42"/>
      <c r="H30" s="40"/>
      <c r="I30" s="40"/>
      <c r="J30" s="40"/>
      <c r="K30" s="43"/>
      <c r="L30" s="44"/>
      <c r="M30" s="19"/>
      <c r="N30" s="19"/>
    </row>
    <row r="31" spans="1:16" ht="21" customHeight="1">
      <c r="B31" s="45" t="s">
        <v>11</v>
      </c>
      <c r="C31" s="46" t="s">
        <v>26</v>
      </c>
      <c r="D31" s="47"/>
      <c r="E31" s="48"/>
      <c r="F31" s="49">
        <f t="shared" ref="F31" si="0">D31-E31</f>
        <v>0</v>
      </c>
      <c r="G31" s="49">
        <v>0</v>
      </c>
      <c r="H31" s="49">
        <v>0</v>
      </c>
      <c r="I31" s="50">
        <v>0</v>
      </c>
      <c r="J31" s="51">
        <v>0</v>
      </c>
      <c r="K31" s="157">
        <v>0</v>
      </c>
      <c r="L31" s="52" t="s">
        <v>27</v>
      </c>
    </row>
    <row r="32" spans="1:16" ht="21" customHeight="1">
      <c r="B32" s="4" t="s">
        <v>16</v>
      </c>
      <c r="C32" s="5"/>
      <c r="D32" s="6">
        <v>0</v>
      </c>
      <c r="E32" s="7">
        <v>0</v>
      </c>
      <c r="F32" s="158">
        <f>D32-E32</f>
        <v>0</v>
      </c>
      <c r="G32" s="8">
        <v>0</v>
      </c>
      <c r="H32" s="6">
        <v>0</v>
      </c>
      <c r="I32" s="159">
        <f>F32-G32-H32</f>
        <v>0</v>
      </c>
      <c r="J32" s="9">
        <v>0</v>
      </c>
      <c r="K32" s="156">
        <v>0</v>
      </c>
      <c r="L32" s="52">
        <v>1.1000000000000001</v>
      </c>
    </row>
    <row r="33" spans="1:17" ht="21" customHeight="1">
      <c r="B33" s="10" t="s">
        <v>16</v>
      </c>
      <c r="C33" s="2"/>
      <c r="D33" s="6">
        <v>0</v>
      </c>
      <c r="E33" s="7">
        <v>0</v>
      </c>
      <c r="F33" s="159">
        <f>D33-E33</f>
        <v>0</v>
      </c>
      <c r="G33" s="8">
        <v>0</v>
      </c>
      <c r="H33" s="6">
        <v>0</v>
      </c>
      <c r="I33" s="159">
        <f t="shared" ref="I33:I43" si="1">F33-G33-H33</f>
        <v>0</v>
      </c>
      <c r="J33" s="9">
        <v>0</v>
      </c>
      <c r="K33" s="156">
        <v>0</v>
      </c>
      <c r="L33" s="52">
        <v>1.2</v>
      </c>
    </row>
    <row r="34" spans="1:17" ht="21" customHeight="1">
      <c r="B34" s="4" t="s">
        <v>16</v>
      </c>
      <c r="C34" s="5"/>
      <c r="D34" s="6">
        <v>0</v>
      </c>
      <c r="E34" s="7">
        <v>0</v>
      </c>
      <c r="F34" s="158">
        <f t="shared" ref="F34:F43" si="2">D34-E34</f>
        <v>0</v>
      </c>
      <c r="G34" s="8">
        <v>0</v>
      </c>
      <c r="H34" s="6">
        <v>0</v>
      </c>
      <c r="I34" s="159">
        <f t="shared" si="1"/>
        <v>0</v>
      </c>
      <c r="J34" s="9">
        <v>0</v>
      </c>
      <c r="K34" s="156">
        <v>0</v>
      </c>
      <c r="L34" s="52">
        <v>1.3</v>
      </c>
    </row>
    <row r="35" spans="1:17" ht="21" customHeight="1">
      <c r="B35" s="10" t="s">
        <v>16</v>
      </c>
      <c r="C35" s="12"/>
      <c r="D35" s="6">
        <v>0</v>
      </c>
      <c r="E35" s="7">
        <v>0</v>
      </c>
      <c r="F35" s="159">
        <f t="shared" si="2"/>
        <v>0</v>
      </c>
      <c r="G35" s="8">
        <v>0</v>
      </c>
      <c r="H35" s="6">
        <v>0</v>
      </c>
      <c r="I35" s="159">
        <f t="shared" si="1"/>
        <v>0</v>
      </c>
      <c r="J35" s="9">
        <v>0</v>
      </c>
      <c r="K35" s="156">
        <v>0</v>
      </c>
      <c r="L35" s="52">
        <v>1.4</v>
      </c>
    </row>
    <row r="36" spans="1:17" ht="21" customHeight="1">
      <c r="B36" s="4" t="s">
        <v>16</v>
      </c>
      <c r="C36" s="5"/>
      <c r="D36" s="6">
        <v>0</v>
      </c>
      <c r="E36" s="7">
        <v>0</v>
      </c>
      <c r="F36" s="158">
        <f t="shared" si="2"/>
        <v>0</v>
      </c>
      <c r="G36" s="8">
        <v>0</v>
      </c>
      <c r="H36" s="6">
        <v>0</v>
      </c>
      <c r="I36" s="159">
        <f t="shared" si="1"/>
        <v>0</v>
      </c>
      <c r="J36" s="9">
        <v>0</v>
      </c>
      <c r="K36" s="156">
        <v>0</v>
      </c>
      <c r="L36" s="52">
        <v>1.5</v>
      </c>
    </row>
    <row r="37" spans="1:17" ht="21" customHeight="1">
      <c r="B37" s="10" t="s">
        <v>16</v>
      </c>
      <c r="C37" s="2"/>
      <c r="D37" s="6">
        <v>0</v>
      </c>
      <c r="E37" s="7">
        <v>0</v>
      </c>
      <c r="F37" s="159">
        <f t="shared" si="2"/>
        <v>0</v>
      </c>
      <c r="G37" s="8">
        <v>0</v>
      </c>
      <c r="H37" s="6">
        <v>0</v>
      </c>
      <c r="I37" s="159">
        <f t="shared" si="1"/>
        <v>0</v>
      </c>
      <c r="J37" s="9">
        <v>0</v>
      </c>
      <c r="K37" s="156">
        <v>0</v>
      </c>
      <c r="L37" s="52">
        <v>1.6</v>
      </c>
    </row>
    <row r="38" spans="1:17" ht="21" customHeight="1">
      <c r="B38" s="4" t="s">
        <v>16</v>
      </c>
      <c r="C38" s="5"/>
      <c r="D38" s="6">
        <v>0</v>
      </c>
      <c r="E38" s="7">
        <v>0</v>
      </c>
      <c r="F38" s="158">
        <f t="shared" si="2"/>
        <v>0</v>
      </c>
      <c r="G38" s="8">
        <v>0</v>
      </c>
      <c r="H38" s="6">
        <v>0</v>
      </c>
      <c r="I38" s="159">
        <f t="shared" si="1"/>
        <v>0</v>
      </c>
      <c r="J38" s="9">
        <v>0</v>
      </c>
      <c r="K38" s="156">
        <v>0</v>
      </c>
      <c r="L38" s="52">
        <v>1.7</v>
      </c>
    </row>
    <row r="39" spans="1:17" ht="21" customHeight="1">
      <c r="B39" s="10" t="s">
        <v>16</v>
      </c>
      <c r="C39" s="2"/>
      <c r="D39" s="6">
        <v>0</v>
      </c>
      <c r="E39" s="7">
        <v>0</v>
      </c>
      <c r="F39" s="159">
        <f t="shared" si="2"/>
        <v>0</v>
      </c>
      <c r="G39" s="8">
        <v>0</v>
      </c>
      <c r="H39" s="6">
        <v>0</v>
      </c>
      <c r="I39" s="159">
        <f t="shared" si="1"/>
        <v>0</v>
      </c>
      <c r="J39" s="9">
        <v>0</v>
      </c>
      <c r="K39" s="156">
        <v>0</v>
      </c>
      <c r="L39" s="52">
        <v>1.8</v>
      </c>
    </row>
    <row r="40" spans="1:17" ht="21" customHeight="1">
      <c r="B40" s="4" t="s">
        <v>16</v>
      </c>
      <c r="C40" s="5"/>
      <c r="D40" s="6">
        <v>0</v>
      </c>
      <c r="E40" s="7">
        <v>0</v>
      </c>
      <c r="F40" s="158">
        <f t="shared" si="2"/>
        <v>0</v>
      </c>
      <c r="G40" s="8">
        <v>0</v>
      </c>
      <c r="H40" s="6">
        <v>0</v>
      </c>
      <c r="I40" s="159">
        <f t="shared" si="1"/>
        <v>0</v>
      </c>
      <c r="J40" s="9">
        <v>0</v>
      </c>
      <c r="K40" s="156">
        <v>0</v>
      </c>
      <c r="L40" s="52">
        <v>1.9</v>
      </c>
    </row>
    <row r="41" spans="1:17" ht="21" customHeight="1">
      <c r="B41" s="10" t="s">
        <v>16</v>
      </c>
      <c r="C41" s="2"/>
      <c r="D41" s="6">
        <v>0</v>
      </c>
      <c r="E41" s="7">
        <v>0</v>
      </c>
      <c r="F41" s="159">
        <f t="shared" si="2"/>
        <v>0</v>
      </c>
      <c r="G41" s="8">
        <v>0</v>
      </c>
      <c r="H41" s="6">
        <v>0</v>
      </c>
      <c r="I41" s="159">
        <f t="shared" si="1"/>
        <v>0</v>
      </c>
      <c r="J41" s="9">
        <v>0</v>
      </c>
      <c r="K41" s="156">
        <v>0</v>
      </c>
      <c r="L41" s="53" t="s">
        <v>28</v>
      </c>
    </row>
    <row r="42" spans="1:17" ht="21" customHeight="1">
      <c r="B42" s="4" t="s">
        <v>16</v>
      </c>
      <c r="C42" s="5"/>
      <c r="D42" s="6">
        <v>0</v>
      </c>
      <c r="E42" s="7">
        <v>0</v>
      </c>
      <c r="F42" s="158">
        <f t="shared" si="2"/>
        <v>0</v>
      </c>
      <c r="G42" s="8">
        <v>0</v>
      </c>
      <c r="H42" s="6">
        <v>0</v>
      </c>
      <c r="I42" s="159">
        <f t="shared" si="1"/>
        <v>0</v>
      </c>
      <c r="J42" s="9">
        <v>0</v>
      </c>
      <c r="K42" s="156">
        <v>0</v>
      </c>
      <c r="L42" s="52">
        <v>1.1100000000000001</v>
      </c>
    </row>
    <row r="43" spans="1:17" ht="21" customHeight="1">
      <c r="B43" s="10" t="s">
        <v>16</v>
      </c>
      <c r="C43" s="2"/>
      <c r="D43" s="6">
        <v>0</v>
      </c>
      <c r="E43" s="7">
        <v>0</v>
      </c>
      <c r="F43" s="159">
        <f t="shared" si="2"/>
        <v>0</v>
      </c>
      <c r="G43" s="8">
        <v>0</v>
      </c>
      <c r="H43" s="6">
        <v>0</v>
      </c>
      <c r="I43" s="159">
        <f t="shared" si="1"/>
        <v>0</v>
      </c>
      <c r="J43" s="9">
        <v>0</v>
      </c>
      <c r="K43" s="156">
        <v>0</v>
      </c>
      <c r="L43" s="52">
        <v>1.1200000000000001</v>
      </c>
    </row>
    <row r="44" spans="1:17" s="60" customFormat="1" ht="40" customHeight="1">
      <c r="A44" s="54"/>
      <c r="B44" s="55"/>
      <c r="C44" s="56" t="s">
        <v>29</v>
      </c>
      <c r="D44" s="57">
        <f t="shared" ref="D44:I44" si="3">SUBTOTAL(109,D32:D43)</f>
        <v>0</v>
      </c>
      <c r="E44" s="57">
        <f t="shared" si="3"/>
        <v>0</v>
      </c>
      <c r="F44" s="57">
        <f t="shared" si="3"/>
        <v>0</v>
      </c>
      <c r="G44" s="57">
        <f t="shared" si="3"/>
        <v>0</v>
      </c>
      <c r="H44" s="57">
        <f t="shared" si="3"/>
        <v>0</v>
      </c>
      <c r="I44" s="57">
        <f t="shared" si="3"/>
        <v>0</v>
      </c>
      <c r="J44" s="58" t="s">
        <v>30</v>
      </c>
      <c r="K44" s="58"/>
      <c r="L44" s="59"/>
      <c r="O44" s="54"/>
      <c r="P44" s="54"/>
      <c r="Q44" s="54"/>
    </row>
    <row r="45" spans="1:17" ht="60.5" customHeight="1">
      <c r="A45" s="32"/>
      <c r="B45" s="32"/>
      <c r="C45" s="35"/>
      <c r="J45" s="24"/>
      <c r="K45" s="24"/>
      <c r="L45" s="24"/>
    </row>
    <row r="46" spans="1:17" ht="59" customHeight="1">
      <c r="B46" s="36" t="s">
        <v>20</v>
      </c>
      <c r="C46" s="37" t="s">
        <v>31</v>
      </c>
      <c r="D46" s="38" t="s">
        <v>22</v>
      </c>
      <c r="E46" s="38" t="s">
        <v>76</v>
      </c>
      <c r="F46" s="38" t="s">
        <v>78</v>
      </c>
      <c r="G46" s="38" t="s">
        <v>23</v>
      </c>
      <c r="H46" s="38" t="s">
        <v>24</v>
      </c>
      <c r="I46" s="38" t="s">
        <v>79</v>
      </c>
      <c r="J46" s="61" t="s">
        <v>25</v>
      </c>
      <c r="K46" s="62"/>
      <c r="L46" s="19"/>
      <c r="M46" s="19"/>
      <c r="N46" s="19"/>
    </row>
    <row r="47" spans="1:17" ht="59.25" customHeight="1">
      <c r="B47" s="211" t="s">
        <v>82</v>
      </c>
      <c r="C47" s="211"/>
      <c r="D47" s="40"/>
      <c r="E47" s="40"/>
      <c r="F47" s="41"/>
      <c r="G47" s="42"/>
      <c r="H47" s="40"/>
      <c r="I47" s="40"/>
      <c r="J47" s="61"/>
      <c r="K47" s="63"/>
      <c r="L47" s="19"/>
      <c r="M47" s="19"/>
      <c r="N47" s="19"/>
    </row>
    <row r="48" spans="1:17" ht="21" customHeight="1">
      <c r="B48" s="45" t="s">
        <v>7</v>
      </c>
      <c r="C48" s="64" t="s">
        <v>33</v>
      </c>
      <c r="D48" s="65"/>
      <c r="E48" s="66"/>
      <c r="F48" s="65">
        <f>D48-E48</f>
        <v>0</v>
      </c>
      <c r="G48" s="65">
        <v>0</v>
      </c>
      <c r="H48" s="65">
        <v>0</v>
      </c>
      <c r="I48" s="67">
        <f>F48-G48-H48</f>
        <v>0</v>
      </c>
      <c r="J48" s="68"/>
      <c r="K48" s="63"/>
      <c r="L48" s="63"/>
    </row>
    <row r="49" spans="1:17">
      <c r="B49" s="4" t="s">
        <v>16</v>
      </c>
      <c r="C49" s="5"/>
      <c r="D49" s="13">
        <v>0</v>
      </c>
      <c r="E49" s="7">
        <v>0</v>
      </c>
      <c r="F49" s="158">
        <f t="shared" ref="F49:F59" si="4">(D49-E49)</f>
        <v>0</v>
      </c>
      <c r="G49" s="11">
        <v>0</v>
      </c>
      <c r="H49" s="14">
        <v>0</v>
      </c>
      <c r="I49" s="160">
        <f>F49-G49-H49</f>
        <v>0</v>
      </c>
      <c r="J49" s="52">
        <v>2.1</v>
      </c>
      <c r="K49" s="69"/>
      <c r="L49" s="19"/>
      <c r="M49" s="19"/>
      <c r="N49" s="19"/>
    </row>
    <row r="50" spans="1:17">
      <c r="B50" s="10" t="s">
        <v>16</v>
      </c>
      <c r="C50" s="2"/>
      <c r="D50" s="9">
        <v>0</v>
      </c>
      <c r="E50" s="7">
        <v>0</v>
      </c>
      <c r="F50" s="158">
        <f t="shared" si="4"/>
        <v>0</v>
      </c>
      <c r="G50" s="11">
        <v>0</v>
      </c>
      <c r="H50" s="14">
        <v>0</v>
      </c>
      <c r="I50" s="160">
        <f t="shared" ref="I50:I59" si="5">F50-G50-H50</f>
        <v>0</v>
      </c>
      <c r="J50" s="52">
        <v>2.2000000000000002</v>
      </c>
      <c r="K50" s="69"/>
      <c r="L50" s="19"/>
      <c r="M50" s="19"/>
      <c r="N50" s="19"/>
    </row>
    <row r="51" spans="1:17">
      <c r="B51" s="4" t="s">
        <v>16</v>
      </c>
      <c r="C51" s="5"/>
      <c r="D51" s="9">
        <v>0</v>
      </c>
      <c r="E51" s="7">
        <v>0</v>
      </c>
      <c r="F51" s="158">
        <f t="shared" si="4"/>
        <v>0</v>
      </c>
      <c r="G51" s="11">
        <v>0</v>
      </c>
      <c r="H51" s="14">
        <v>0</v>
      </c>
      <c r="I51" s="160">
        <f t="shared" si="5"/>
        <v>0</v>
      </c>
      <c r="J51" s="52">
        <v>2.2999999999999998</v>
      </c>
      <c r="K51" s="69"/>
      <c r="L51" s="19"/>
      <c r="M51" s="19"/>
      <c r="N51" s="19"/>
    </row>
    <row r="52" spans="1:17">
      <c r="B52" s="10" t="s">
        <v>16</v>
      </c>
      <c r="C52" s="2"/>
      <c r="D52" s="9">
        <v>0</v>
      </c>
      <c r="E52" s="7">
        <v>0</v>
      </c>
      <c r="F52" s="158">
        <f t="shared" si="4"/>
        <v>0</v>
      </c>
      <c r="G52" s="11">
        <v>0</v>
      </c>
      <c r="H52" s="14">
        <v>0</v>
      </c>
      <c r="I52" s="160">
        <f t="shared" si="5"/>
        <v>0</v>
      </c>
      <c r="J52" s="52">
        <v>2.4</v>
      </c>
      <c r="K52" s="69"/>
      <c r="L52" s="19"/>
      <c r="M52" s="19"/>
      <c r="N52" s="19"/>
    </row>
    <row r="53" spans="1:17">
      <c r="B53" s="4" t="s">
        <v>16</v>
      </c>
      <c r="C53" s="5"/>
      <c r="D53" s="9">
        <v>0</v>
      </c>
      <c r="E53" s="7">
        <v>0</v>
      </c>
      <c r="F53" s="158">
        <f t="shared" si="4"/>
        <v>0</v>
      </c>
      <c r="G53" s="11">
        <v>0</v>
      </c>
      <c r="H53" s="14">
        <v>0</v>
      </c>
      <c r="I53" s="160">
        <f t="shared" si="5"/>
        <v>0</v>
      </c>
      <c r="J53" s="52">
        <v>2.4</v>
      </c>
      <c r="K53" s="69"/>
      <c r="L53" s="19"/>
      <c r="M53" s="19"/>
      <c r="N53" s="19"/>
    </row>
    <row r="54" spans="1:17">
      <c r="B54" s="10" t="s">
        <v>16</v>
      </c>
      <c r="C54" s="2"/>
      <c r="D54" s="9">
        <v>0</v>
      </c>
      <c r="E54" s="7">
        <v>0</v>
      </c>
      <c r="F54" s="158">
        <f t="shared" si="4"/>
        <v>0</v>
      </c>
      <c r="G54" s="11">
        <v>0</v>
      </c>
      <c r="H54" s="14">
        <v>0</v>
      </c>
      <c r="I54" s="160">
        <f t="shared" si="5"/>
        <v>0</v>
      </c>
      <c r="J54" s="52">
        <v>2.5</v>
      </c>
      <c r="K54" s="69"/>
      <c r="L54" s="19"/>
      <c r="M54" s="19"/>
      <c r="N54" s="19"/>
    </row>
    <row r="55" spans="1:17">
      <c r="B55" s="4" t="s">
        <v>16</v>
      </c>
      <c r="C55" s="5"/>
      <c r="D55" s="9">
        <v>0</v>
      </c>
      <c r="E55" s="7">
        <v>0</v>
      </c>
      <c r="F55" s="158">
        <f t="shared" si="4"/>
        <v>0</v>
      </c>
      <c r="G55" s="11">
        <v>0</v>
      </c>
      <c r="H55" s="14">
        <v>0</v>
      </c>
      <c r="I55" s="160">
        <f t="shared" si="5"/>
        <v>0</v>
      </c>
      <c r="J55" s="52">
        <v>2.6</v>
      </c>
      <c r="K55" s="69"/>
      <c r="L55" s="19"/>
      <c r="M55" s="19"/>
      <c r="N55" s="19"/>
    </row>
    <row r="56" spans="1:17">
      <c r="B56" s="10" t="s">
        <v>16</v>
      </c>
      <c r="C56" s="2"/>
      <c r="D56" s="9">
        <v>0</v>
      </c>
      <c r="E56" s="7">
        <v>0</v>
      </c>
      <c r="F56" s="158">
        <f t="shared" si="4"/>
        <v>0</v>
      </c>
      <c r="G56" s="11">
        <v>0</v>
      </c>
      <c r="H56" s="14">
        <v>0</v>
      </c>
      <c r="I56" s="160">
        <f t="shared" si="5"/>
        <v>0</v>
      </c>
      <c r="J56" s="52">
        <v>2.7</v>
      </c>
      <c r="K56" s="69"/>
      <c r="L56" s="19"/>
      <c r="M56" s="19"/>
      <c r="N56" s="19"/>
    </row>
    <row r="57" spans="1:17">
      <c r="B57" s="4" t="s">
        <v>16</v>
      </c>
      <c r="C57" s="5"/>
      <c r="D57" s="9">
        <v>0</v>
      </c>
      <c r="E57" s="7">
        <v>0</v>
      </c>
      <c r="F57" s="158">
        <f t="shared" si="4"/>
        <v>0</v>
      </c>
      <c r="G57" s="11">
        <v>0</v>
      </c>
      <c r="H57" s="14">
        <v>0</v>
      </c>
      <c r="I57" s="160">
        <f t="shared" si="5"/>
        <v>0</v>
      </c>
      <c r="J57" s="52">
        <v>2.8</v>
      </c>
      <c r="K57" s="69"/>
      <c r="L57" s="19"/>
      <c r="M57" s="19"/>
      <c r="N57" s="19"/>
    </row>
    <row r="58" spans="1:17">
      <c r="B58" s="10" t="s">
        <v>16</v>
      </c>
      <c r="C58" s="2"/>
      <c r="D58" s="9">
        <v>0</v>
      </c>
      <c r="E58" s="7">
        <v>0</v>
      </c>
      <c r="F58" s="158">
        <f t="shared" si="4"/>
        <v>0</v>
      </c>
      <c r="G58" s="11">
        <v>0</v>
      </c>
      <c r="H58" s="14">
        <v>0</v>
      </c>
      <c r="I58" s="160">
        <f t="shared" si="5"/>
        <v>0</v>
      </c>
      <c r="J58" s="52">
        <v>2.9</v>
      </c>
      <c r="K58" s="69"/>
      <c r="L58" s="19"/>
      <c r="M58" s="19"/>
      <c r="N58" s="19"/>
    </row>
    <row r="59" spans="1:17">
      <c r="B59" s="4" t="s">
        <v>16</v>
      </c>
      <c r="C59" s="5"/>
      <c r="D59" s="9">
        <v>0</v>
      </c>
      <c r="E59" s="7">
        <v>0</v>
      </c>
      <c r="F59" s="158">
        <f t="shared" si="4"/>
        <v>0</v>
      </c>
      <c r="G59" s="11">
        <v>0</v>
      </c>
      <c r="H59" s="14">
        <v>0</v>
      </c>
      <c r="I59" s="160">
        <f t="shared" si="5"/>
        <v>0</v>
      </c>
      <c r="J59" s="53" t="s">
        <v>34</v>
      </c>
      <c r="K59" s="69"/>
      <c r="L59" s="19"/>
      <c r="M59" s="19"/>
      <c r="N59" s="19"/>
    </row>
    <row r="60" spans="1:17" s="60" customFormat="1" ht="40" customHeight="1">
      <c r="A60" s="54"/>
      <c r="B60" s="55"/>
      <c r="C60" s="70" t="s">
        <v>29</v>
      </c>
      <c r="D60" s="71">
        <f t="shared" ref="D60:I60" si="6">SUBTOTAL(109,D49:D59)</f>
        <v>0</v>
      </c>
      <c r="E60" s="71">
        <f t="shared" si="6"/>
        <v>0</v>
      </c>
      <c r="F60" s="71">
        <f t="shared" si="6"/>
        <v>0</v>
      </c>
      <c r="G60" s="71">
        <f t="shared" si="6"/>
        <v>0</v>
      </c>
      <c r="H60" s="71">
        <f t="shared" si="6"/>
        <v>0</v>
      </c>
      <c r="I60" s="71">
        <f t="shared" si="6"/>
        <v>0</v>
      </c>
      <c r="J60" s="72"/>
      <c r="K60" s="69"/>
      <c r="L60" s="73"/>
      <c r="M60" s="73"/>
      <c r="N60" s="73"/>
      <c r="O60" s="54"/>
      <c r="P60" s="54"/>
      <c r="Q60" s="54"/>
    </row>
    <row r="61" spans="1:17" ht="60.5" customHeight="1">
      <c r="A61" s="32"/>
      <c r="B61" s="32"/>
      <c r="C61" s="35"/>
      <c r="J61" s="24"/>
      <c r="K61" s="24"/>
      <c r="L61" s="24"/>
    </row>
    <row r="62" spans="1:17" ht="30">
      <c r="B62" s="74" t="s">
        <v>20</v>
      </c>
      <c r="C62" s="37" t="s">
        <v>35</v>
      </c>
      <c r="D62" s="38" t="s">
        <v>36</v>
      </c>
      <c r="E62" s="38" t="s">
        <v>76</v>
      </c>
      <c r="F62" s="38" t="s">
        <v>78</v>
      </c>
      <c r="G62" s="38" t="s">
        <v>23</v>
      </c>
      <c r="H62" s="38" t="s">
        <v>24</v>
      </c>
      <c r="I62" s="38" t="s">
        <v>79</v>
      </c>
      <c r="J62" s="61" t="s">
        <v>25</v>
      </c>
      <c r="K62" s="69"/>
      <c r="M62" s="19"/>
      <c r="N62" s="19"/>
    </row>
    <row r="63" spans="1:17" ht="53.75" customHeight="1">
      <c r="B63" s="212" t="s">
        <v>83</v>
      </c>
      <c r="C63" s="211"/>
      <c r="D63" s="41"/>
      <c r="E63" s="75"/>
      <c r="F63" s="41"/>
      <c r="G63" s="75"/>
      <c r="H63" s="75"/>
      <c r="I63" s="75"/>
      <c r="J63" s="76"/>
      <c r="K63" s="69"/>
      <c r="L63" s="186"/>
      <c r="M63" s="186"/>
      <c r="N63" s="186"/>
      <c r="O63" s="185"/>
      <c r="P63" s="185"/>
      <c r="Q63" s="185"/>
    </row>
    <row r="64" spans="1:17" ht="20" customHeight="1">
      <c r="B64" s="45" t="s">
        <v>15</v>
      </c>
      <c r="C64" s="65" t="s">
        <v>37</v>
      </c>
      <c r="D64" s="66"/>
      <c r="E64" s="65"/>
      <c r="F64" s="65">
        <f>D64-E64</f>
        <v>0</v>
      </c>
      <c r="G64" s="65">
        <v>0</v>
      </c>
      <c r="H64" s="67">
        <v>0</v>
      </c>
      <c r="I64" s="77">
        <f>F64-G64-H64</f>
        <v>0</v>
      </c>
      <c r="J64" s="78"/>
      <c r="K64" s="69"/>
      <c r="L64" s="186"/>
      <c r="M64" s="186"/>
      <c r="N64" s="186"/>
      <c r="O64" s="185"/>
      <c r="P64" s="185"/>
      <c r="Q64" s="185"/>
    </row>
    <row r="65" spans="1:17">
      <c r="B65" s="4" t="s">
        <v>16</v>
      </c>
      <c r="C65" s="15"/>
      <c r="D65" s="9">
        <v>0</v>
      </c>
      <c r="E65" s="7">
        <v>0</v>
      </c>
      <c r="F65" s="159">
        <f>(D65-E65)</f>
        <v>0</v>
      </c>
      <c r="G65" s="11">
        <v>0</v>
      </c>
      <c r="H65" s="14">
        <v>0</v>
      </c>
      <c r="I65" s="161">
        <f>F65-G65-H65</f>
        <v>0</v>
      </c>
      <c r="J65" s="78">
        <v>3.1</v>
      </c>
      <c r="K65" s="69"/>
      <c r="L65" s="19"/>
      <c r="M65" s="19"/>
      <c r="N65" s="19"/>
    </row>
    <row r="66" spans="1:17">
      <c r="B66" s="10" t="s">
        <v>16</v>
      </c>
      <c r="C66" s="16"/>
      <c r="D66" s="9">
        <v>0</v>
      </c>
      <c r="E66" s="7">
        <v>0</v>
      </c>
      <c r="F66" s="159">
        <f t="shared" ref="F66:F77" si="7">(D66-E66)</f>
        <v>0</v>
      </c>
      <c r="G66" s="11">
        <v>0</v>
      </c>
      <c r="H66" s="14">
        <v>0</v>
      </c>
      <c r="I66" s="161">
        <f t="shared" ref="I66:I77" si="8">F66-G66-H66</f>
        <v>0</v>
      </c>
      <c r="J66" s="78">
        <v>3.2</v>
      </c>
      <c r="K66" s="69"/>
      <c r="L66" s="19"/>
      <c r="M66" s="19"/>
      <c r="N66" s="19"/>
    </row>
    <row r="67" spans="1:17">
      <c r="B67" s="4" t="s">
        <v>16</v>
      </c>
      <c r="C67" s="15"/>
      <c r="D67" s="9">
        <v>0</v>
      </c>
      <c r="E67" s="7">
        <v>0</v>
      </c>
      <c r="F67" s="159">
        <f t="shared" si="7"/>
        <v>0</v>
      </c>
      <c r="G67" s="11">
        <v>0</v>
      </c>
      <c r="H67" s="14">
        <v>0</v>
      </c>
      <c r="I67" s="161">
        <f t="shared" si="8"/>
        <v>0</v>
      </c>
      <c r="J67" s="78">
        <v>3.3</v>
      </c>
      <c r="K67" s="69"/>
      <c r="L67" s="19"/>
      <c r="M67" s="19"/>
      <c r="N67" s="19"/>
    </row>
    <row r="68" spans="1:17">
      <c r="B68" s="10" t="s">
        <v>16</v>
      </c>
      <c r="C68" s="16"/>
      <c r="D68" s="9">
        <v>0</v>
      </c>
      <c r="E68" s="7">
        <v>0</v>
      </c>
      <c r="F68" s="159">
        <f t="shared" si="7"/>
        <v>0</v>
      </c>
      <c r="G68" s="11">
        <v>0</v>
      </c>
      <c r="H68" s="14">
        <v>0</v>
      </c>
      <c r="I68" s="161">
        <f t="shared" si="8"/>
        <v>0</v>
      </c>
      <c r="J68" s="78">
        <v>3.4</v>
      </c>
      <c r="K68" s="69"/>
      <c r="L68" s="19"/>
      <c r="M68" s="19"/>
      <c r="N68" s="19"/>
    </row>
    <row r="69" spans="1:17">
      <c r="B69" s="4" t="s">
        <v>16</v>
      </c>
      <c r="C69" s="5"/>
      <c r="D69" s="9">
        <v>0</v>
      </c>
      <c r="E69" s="7">
        <v>0</v>
      </c>
      <c r="F69" s="159">
        <f t="shared" si="7"/>
        <v>0</v>
      </c>
      <c r="G69" s="11">
        <v>0</v>
      </c>
      <c r="H69" s="14">
        <v>0</v>
      </c>
      <c r="I69" s="161">
        <f t="shared" si="8"/>
        <v>0</v>
      </c>
      <c r="J69" s="78">
        <v>3.5</v>
      </c>
      <c r="K69" s="69"/>
      <c r="L69" s="19"/>
      <c r="M69" s="19"/>
      <c r="N69" s="19"/>
    </row>
    <row r="70" spans="1:17">
      <c r="B70" s="10" t="s">
        <v>16</v>
      </c>
      <c r="C70" s="2"/>
      <c r="D70" s="9">
        <v>0</v>
      </c>
      <c r="E70" s="7">
        <v>0</v>
      </c>
      <c r="F70" s="159">
        <f t="shared" si="7"/>
        <v>0</v>
      </c>
      <c r="G70" s="11">
        <v>0</v>
      </c>
      <c r="H70" s="14">
        <v>0</v>
      </c>
      <c r="I70" s="161">
        <f t="shared" si="8"/>
        <v>0</v>
      </c>
      <c r="J70" s="78">
        <v>3.6</v>
      </c>
      <c r="K70" s="69"/>
      <c r="L70" s="19"/>
      <c r="M70" s="19"/>
      <c r="N70" s="19"/>
    </row>
    <row r="71" spans="1:17">
      <c r="B71" s="4" t="s">
        <v>16</v>
      </c>
      <c r="C71" s="5"/>
      <c r="D71" s="9">
        <v>0</v>
      </c>
      <c r="E71" s="7">
        <v>0</v>
      </c>
      <c r="F71" s="159">
        <f t="shared" si="7"/>
        <v>0</v>
      </c>
      <c r="G71" s="11">
        <v>0</v>
      </c>
      <c r="H71" s="14">
        <v>0</v>
      </c>
      <c r="I71" s="161">
        <f t="shared" si="8"/>
        <v>0</v>
      </c>
      <c r="J71" s="78">
        <v>3.7</v>
      </c>
      <c r="K71" s="69"/>
      <c r="L71" s="19"/>
      <c r="M71" s="19"/>
      <c r="N71" s="19"/>
    </row>
    <row r="72" spans="1:17">
      <c r="B72" s="10" t="s">
        <v>16</v>
      </c>
      <c r="C72" s="2"/>
      <c r="D72" s="9">
        <v>0</v>
      </c>
      <c r="E72" s="7">
        <v>0</v>
      </c>
      <c r="F72" s="159">
        <f t="shared" si="7"/>
        <v>0</v>
      </c>
      <c r="G72" s="11">
        <v>0</v>
      </c>
      <c r="H72" s="14">
        <v>0</v>
      </c>
      <c r="I72" s="161">
        <f t="shared" si="8"/>
        <v>0</v>
      </c>
      <c r="J72" s="78">
        <v>3.8</v>
      </c>
      <c r="K72" s="69"/>
      <c r="L72" s="19"/>
      <c r="M72" s="19"/>
      <c r="N72" s="19"/>
    </row>
    <row r="73" spans="1:17">
      <c r="B73" s="4" t="s">
        <v>16</v>
      </c>
      <c r="C73" s="5"/>
      <c r="D73" s="9">
        <v>0</v>
      </c>
      <c r="E73" s="7">
        <v>0</v>
      </c>
      <c r="F73" s="159">
        <f t="shared" si="7"/>
        <v>0</v>
      </c>
      <c r="G73" s="11">
        <v>0</v>
      </c>
      <c r="H73" s="14">
        <v>0</v>
      </c>
      <c r="I73" s="161">
        <f t="shared" si="8"/>
        <v>0</v>
      </c>
      <c r="J73" s="78">
        <v>3.9</v>
      </c>
      <c r="K73" s="69"/>
      <c r="L73" s="19"/>
      <c r="M73" s="19"/>
      <c r="N73" s="19"/>
    </row>
    <row r="74" spans="1:17" ht="16">
      <c r="B74" s="10" t="s">
        <v>16</v>
      </c>
      <c r="C74" s="2"/>
      <c r="D74" s="9">
        <v>0</v>
      </c>
      <c r="E74" s="7">
        <v>0</v>
      </c>
      <c r="F74" s="159">
        <f t="shared" si="7"/>
        <v>0</v>
      </c>
      <c r="G74" s="11">
        <v>0</v>
      </c>
      <c r="H74" s="14">
        <v>0</v>
      </c>
      <c r="I74" s="161">
        <f t="shared" si="8"/>
        <v>0</v>
      </c>
      <c r="J74" s="79" t="s">
        <v>38</v>
      </c>
      <c r="K74" s="69"/>
      <c r="L74" s="19"/>
      <c r="M74" s="19"/>
      <c r="N74" s="19"/>
    </row>
    <row r="75" spans="1:17">
      <c r="B75" s="4" t="s">
        <v>16</v>
      </c>
      <c r="C75" s="5"/>
      <c r="D75" s="9">
        <v>0</v>
      </c>
      <c r="E75" s="7">
        <v>0</v>
      </c>
      <c r="F75" s="159">
        <f t="shared" si="7"/>
        <v>0</v>
      </c>
      <c r="G75" s="11">
        <v>0</v>
      </c>
      <c r="H75" s="14">
        <v>0</v>
      </c>
      <c r="I75" s="161">
        <f t="shared" si="8"/>
        <v>0</v>
      </c>
      <c r="J75" s="78">
        <v>3.11</v>
      </c>
      <c r="K75" s="69"/>
      <c r="L75" s="19"/>
      <c r="M75" s="19"/>
      <c r="N75" s="19"/>
    </row>
    <row r="76" spans="1:17">
      <c r="B76" s="10" t="s">
        <v>16</v>
      </c>
      <c r="C76" s="2"/>
      <c r="D76" s="9">
        <v>0</v>
      </c>
      <c r="E76" s="7">
        <v>0</v>
      </c>
      <c r="F76" s="159">
        <f t="shared" si="7"/>
        <v>0</v>
      </c>
      <c r="G76" s="11">
        <v>0</v>
      </c>
      <c r="H76" s="14">
        <v>0</v>
      </c>
      <c r="I76" s="161">
        <f t="shared" si="8"/>
        <v>0</v>
      </c>
      <c r="J76" s="78">
        <v>3.12</v>
      </c>
      <c r="K76" s="69"/>
      <c r="L76" s="19"/>
      <c r="M76" s="19"/>
      <c r="N76" s="19"/>
    </row>
    <row r="77" spans="1:17">
      <c r="B77" s="4" t="s">
        <v>16</v>
      </c>
      <c r="C77" s="5"/>
      <c r="D77" s="9">
        <v>0</v>
      </c>
      <c r="E77" s="7">
        <v>0</v>
      </c>
      <c r="F77" s="159">
        <f t="shared" si="7"/>
        <v>0</v>
      </c>
      <c r="G77" s="11">
        <v>0</v>
      </c>
      <c r="H77" s="14">
        <v>0</v>
      </c>
      <c r="I77" s="161">
        <f t="shared" si="8"/>
        <v>0</v>
      </c>
      <c r="J77" s="78">
        <v>3.13</v>
      </c>
      <c r="K77" s="69"/>
      <c r="L77" s="19"/>
      <c r="M77" s="19"/>
      <c r="N77" s="19"/>
    </row>
    <row r="78" spans="1:17" s="60" customFormat="1" ht="40" customHeight="1">
      <c r="A78" s="54"/>
      <c r="B78" s="55"/>
      <c r="C78" s="56" t="s">
        <v>29</v>
      </c>
      <c r="D78" s="71">
        <f t="shared" ref="D78:I78" si="9">SUBTOTAL(109,D65:D77)</f>
        <v>0</v>
      </c>
      <c r="E78" s="71">
        <f t="shared" si="9"/>
        <v>0</v>
      </c>
      <c r="F78" s="71">
        <f t="shared" si="9"/>
        <v>0</v>
      </c>
      <c r="G78" s="71">
        <f t="shared" si="9"/>
        <v>0</v>
      </c>
      <c r="H78" s="71">
        <f t="shared" si="9"/>
        <v>0</v>
      </c>
      <c r="I78" s="71">
        <f t="shared" si="9"/>
        <v>0</v>
      </c>
      <c r="J78" s="80"/>
      <c r="K78" s="69"/>
      <c r="L78" s="73"/>
      <c r="M78" s="73"/>
      <c r="N78" s="73"/>
      <c r="O78" s="54"/>
      <c r="P78" s="54"/>
      <c r="Q78" s="54"/>
    </row>
    <row r="79" spans="1:17" ht="60.5" customHeight="1">
      <c r="A79" s="32"/>
      <c r="B79" s="32"/>
      <c r="C79" s="35"/>
      <c r="J79" s="81"/>
      <c r="K79" s="24"/>
      <c r="L79" s="24"/>
    </row>
    <row r="80" spans="1:17" ht="30">
      <c r="B80" s="74" t="s">
        <v>20</v>
      </c>
      <c r="C80" s="37" t="s">
        <v>39</v>
      </c>
      <c r="D80" s="38" t="s">
        <v>36</v>
      </c>
      <c r="E80" s="38" t="s">
        <v>76</v>
      </c>
      <c r="F80" s="38" t="s">
        <v>78</v>
      </c>
      <c r="G80" s="38" t="s">
        <v>23</v>
      </c>
      <c r="H80" s="38" t="s">
        <v>24</v>
      </c>
      <c r="I80" s="38" t="s">
        <v>79</v>
      </c>
      <c r="J80" s="61" t="s">
        <v>25</v>
      </c>
      <c r="K80" s="69"/>
      <c r="M80" s="19"/>
      <c r="N80" s="19"/>
    </row>
    <row r="81" spans="1:17" ht="53.75" customHeight="1">
      <c r="B81" s="212" t="s">
        <v>84</v>
      </c>
      <c r="C81" s="211"/>
      <c r="D81" s="41"/>
      <c r="E81" s="75"/>
      <c r="F81" s="41"/>
      <c r="G81" s="75"/>
      <c r="H81" s="75"/>
      <c r="I81" s="75"/>
      <c r="J81" s="76"/>
      <c r="K81" s="69"/>
      <c r="M81" s="19"/>
      <c r="N81" s="19"/>
    </row>
    <row r="82" spans="1:17" ht="18" customHeight="1">
      <c r="B82" s="45" t="s">
        <v>12</v>
      </c>
      <c r="C82" s="65" t="s">
        <v>40</v>
      </c>
      <c r="D82" s="66">
        <v>0</v>
      </c>
      <c r="E82" s="65">
        <v>0</v>
      </c>
      <c r="F82" s="65">
        <f>D82-E82</f>
        <v>0</v>
      </c>
      <c r="G82" s="65">
        <v>0</v>
      </c>
      <c r="H82" s="67">
        <f t="shared" ref="H82" si="10">D82-G82-I82</f>
        <v>0</v>
      </c>
      <c r="I82" s="77"/>
      <c r="J82" s="82"/>
      <c r="L82" s="19"/>
      <c r="M82" s="19"/>
      <c r="N82" s="19"/>
    </row>
    <row r="83" spans="1:17">
      <c r="B83" s="4" t="s">
        <v>16</v>
      </c>
      <c r="C83" s="5"/>
      <c r="D83" s="9">
        <v>0</v>
      </c>
      <c r="E83" s="7">
        <v>0</v>
      </c>
      <c r="F83" s="159">
        <f>(D83-E83)</f>
        <v>0</v>
      </c>
      <c r="G83" s="11">
        <v>0</v>
      </c>
      <c r="H83" s="14">
        <v>0</v>
      </c>
      <c r="I83" s="161">
        <f>F83-G83-H83</f>
        <v>0</v>
      </c>
      <c r="J83" s="52">
        <v>4.0999999999999996</v>
      </c>
      <c r="L83" s="19"/>
      <c r="M83" s="19"/>
      <c r="N83" s="19"/>
    </row>
    <row r="84" spans="1:17">
      <c r="B84" s="10" t="s">
        <v>16</v>
      </c>
      <c r="C84" s="2"/>
      <c r="D84" s="9">
        <v>0</v>
      </c>
      <c r="E84" s="7">
        <v>0</v>
      </c>
      <c r="F84" s="159">
        <f>(D84-E84)</f>
        <v>0</v>
      </c>
      <c r="G84" s="11">
        <v>0</v>
      </c>
      <c r="H84" s="14">
        <v>0</v>
      </c>
      <c r="I84" s="161">
        <f t="shared" ref="I84:I93" si="11">F84-G84-H84</f>
        <v>0</v>
      </c>
      <c r="J84" s="52">
        <v>4.2</v>
      </c>
      <c r="L84" s="19"/>
      <c r="M84" s="19"/>
      <c r="N84" s="19"/>
    </row>
    <row r="85" spans="1:17">
      <c r="B85" s="4" t="s">
        <v>16</v>
      </c>
      <c r="C85" s="5"/>
      <c r="D85" s="9">
        <v>0</v>
      </c>
      <c r="E85" s="7">
        <v>0</v>
      </c>
      <c r="F85" s="159">
        <f t="shared" ref="F85:F93" si="12">(D85-E85)</f>
        <v>0</v>
      </c>
      <c r="G85" s="11">
        <v>0</v>
      </c>
      <c r="H85" s="14">
        <v>0</v>
      </c>
      <c r="I85" s="161">
        <f t="shared" si="11"/>
        <v>0</v>
      </c>
      <c r="J85" s="52">
        <v>4.3</v>
      </c>
      <c r="L85" s="19"/>
      <c r="M85" s="19"/>
      <c r="N85" s="19"/>
    </row>
    <row r="86" spans="1:17">
      <c r="B86" s="10" t="s">
        <v>16</v>
      </c>
      <c r="C86" s="2"/>
      <c r="D86" s="9">
        <v>0</v>
      </c>
      <c r="E86" s="7">
        <v>0</v>
      </c>
      <c r="F86" s="159">
        <f t="shared" si="12"/>
        <v>0</v>
      </c>
      <c r="G86" s="11">
        <v>0</v>
      </c>
      <c r="H86" s="14">
        <v>0</v>
      </c>
      <c r="I86" s="161">
        <f t="shared" si="11"/>
        <v>0</v>
      </c>
      <c r="J86" s="52">
        <v>4.4000000000000004</v>
      </c>
      <c r="L86" s="19"/>
      <c r="M86" s="19"/>
      <c r="N86" s="19"/>
    </row>
    <row r="87" spans="1:17">
      <c r="B87" s="4" t="s">
        <v>16</v>
      </c>
      <c r="C87" s="5"/>
      <c r="D87" s="9">
        <v>0</v>
      </c>
      <c r="E87" s="7">
        <v>0</v>
      </c>
      <c r="F87" s="159">
        <f t="shared" si="12"/>
        <v>0</v>
      </c>
      <c r="G87" s="11">
        <v>0</v>
      </c>
      <c r="H87" s="14">
        <v>0</v>
      </c>
      <c r="I87" s="161">
        <f t="shared" si="11"/>
        <v>0</v>
      </c>
      <c r="J87" s="52">
        <v>4.5</v>
      </c>
      <c r="L87" s="19"/>
      <c r="M87" s="19"/>
      <c r="N87" s="19"/>
    </row>
    <row r="88" spans="1:17">
      <c r="B88" s="10" t="s">
        <v>16</v>
      </c>
      <c r="C88" s="2"/>
      <c r="D88" s="9">
        <v>0</v>
      </c>
      <c r="E88" s="7">
        <v>0</v>
      </c>
      <c r="F88" s="159">
        <f t="shared" si="12"/>
        <v>0</v>
      </c>
      <c r="G88" s="11">
        <v>0</v>
      </c>
      <c r="H88" s="14">
        <v>0</v>
      </c>
      <c r="I88" s="161">
        <f t="shared" si="11"/>
        <v>0</v>
      </c>
      <c r="J88" s="52">
        <v>4.5999999999999996</v>
      </c>
      <c r="L88" s="19"/>
      <c r="M88" s="19"/>
      <c r="N88" s="19"/>
    </row>
    <row r="89" spans="1:17">
      <c r="B89" s="4" t="s">
        <v>16</v>
      </c>
      <c r="C89" s="5"/>
      <c r="D89" s="9">
        <v>0</v>
      </c>
      <c r="E89" s="7">
        <v>0</v>
      </c>
      <c r="F89" s="159">
        <f t="shared" si="12"/>
        <v>0</v>
      </c>
      <c r="G89" s="11">
        <v>0</v>
      </c>
      <c r="H89" s="14">
        <v>0</v>
      </c>
      <c r="I89" s="161">
        <f t="shared" si="11"/>
        <v>0</v>
      </c>
      <c r="J89" s="52">
        <v>4.7</v>
      </c>
      <c r="L89" s="19"/>
      <c r="M89" s="19"/>
      <c r="N89" s="19"/>
    </row>
    <row r="90" spans="1:17">
      <c r="B90" s="10" t="s">
        <v>16</v>
      </c>
      <c r="C90" s="2"/>
      <c r="D90" s="9">
        <v>0</v>
      </c>
      <c r="E90" s="7">
        <v>0</v>
      </c>
      <c r="F90" s="159">
        <f t="shared" si="12"/>
        <v>0</v>
      </c>
      <c r="G90" s="11">
        <v>0</v>
      </c>
      <c r="H90" s="14">
        <v>0</v>
      </c>
      <c r="I90" s="161">
        <f t="shared" si="11"/>
        <v>0</v>
      </c>
      <c r="J90" s="52">
        <v>4.8</v>
      </c>
      <c r="L90" s="19"/>
      <c r="M90" s="19"/>
      <c r="N90" s="19"/>
    </row>
    <row r="91" spans="1:17">
      <c r="B91" s="4" t="s">
        <v>16</v>
      </c>
      <c r="C91" s="5"/>
      <c r="D91" s="9">
        <v>0</v>
      </c>
      <c r="E91" s="7">
        <v>0</v>
      </c>
      <c r="F91" s="159">
        <f t="shared" si="12"/>
        <v>0</v>
      </c>
      <c r="G91" s="11">
        <v>0</v>
      </c>
      <c r="H91" s="14">
        <v>0</v>
      </c>
      <c r="I91" s="161">
        <f t="shared" si="11"/>
        <v>0</v>
      </c>
      <c r="J91" s="52">
        <v>4.9000000000000004</v>
      </c>
      <c r="K91" s="83"/>
      <c r="L91" s="19"/>
      <c r="M91" s="19"/>
      <c r="N91" s="19"/>
    </row>
    <row r="92" spans="1:17">
      <c r="B92" s="10" t="s">
        <v>16</v>
      </c>
      <c r="C92" s="2"/>
      <c r="D92" s="9">
        <v>0</v>
      </c>
      <c r="E92" s="7">
        <v>0</v>
      </c>
      <c r="F92" s="159">
        <f t="shared" si="12"/>
        <v>0</v>
      </c>
      <c r="G92" s="11">
        <v>0</v>
      </c>
      <c r="H92" s="14">
        <v>0</v>
      </c>
      <c r="I92" s="161">
        <f t="shared" si="11"/>
        <v>0</v>
      </c>
      <c r="J92" s="53" t="s">
        <v>41</v>
      </c>
      <c r="K92" s="19"/>
      <c r="L92" s="19"/>
      <c r="M92" s="19"/>
      <c r="N92" s="19"/>
    </row>
    <row r="93" spans="1:17" ht="16" customHeight="1">
      <c r="B93" s="4" t="s">
        <v>16</v>
      </c>
      <c r="C93" s="5"/>
      <c r="D93" s="9">
        <v>0</v>
      </c>
      <c r="E93" s="7">
        <v>0</v>
      </c>
      <c r="F93" s="159">
        <f t="shared" si="12"/>
        <v>0</v>
      </c>
      <c r="G93" s="11">
        <v>0</v>
      </c>
      <c r="H93" s="14">
        <v>0</v>
      </c>
      <c r="I93" s="161">
        <f t="shared" si="11"/>
        <v>0</v>
      </c>
      <c r="J93" s="52">
        <v>4.1100000000000003</v>
      </c>
      <c r="K93" s="19"/>
      <c r="L93" s="19"/>
      <c r="M93" s="19"/>
      <c r="N93" s="19"/>
    </row>
    <row r="94" spans="1:17" ht="41" customHeight="1">
      <c r="B94" s="55"/>
      <c r="C94" s="56" t="s">
        <v>42</v>
      </c>
      <c r="D94" s="71">
        <f>SUBTOTAL(109,D83:D93)</f>
        <v>0</v>
      </c>
      <c r="E94" s="71">
        <f>SUBTOTAL(109,E83:E93)</f>
        <v>0</v>
      </c>
      <c r="F94" s="71">
        <f>SUBTOTAL(109,F83:F93)</f>
        <v>0</v>
      </c>
      <c r="G94" s="71">
        <f t="shared" ref="G94:H94" si="13">SUBTOTAL(109,G83:G93)</f>
        <v>0</v>
      </c>
      <c r="H94" s="71">
        <f t="shared" si="13"/>
        <v>0</v>
      </c>
      <c r="I94" s="71">
        <f t="shared" ref="I94" si="14">SUBTOTAL(109,I84:I93)</f>
        <v>0</v>
      </c>
      <c r="J94" s="84"/>
      <c r="K94" s="186"/>
      <c r="L94" s="186"/>
      <c r="M94" s="186"/>
      <c r="N94" s="186"/>
      <c r="O94" s="185"/>
      <c r="P94" s="185"/>
      <c r="Q94" s="185"/>
    </row>
    <row r="95" spans="1:17" ht="60.5" customHeight="1">
      <c r="A95" s="32"/>
      <c r="B95" s="32"/>
      <c r="C95" s="35"/>
      <c r="J95" s="24"/>
      <c r="K95" s="186"/>
      <c r="L95" s="186"/>
      <c r="M95" s="186"/>
      <c r="N95" s="186"/>
      <c r="O95" s="185"/>
      <c r="P95" s="185"/>
      <c r="Q95" s="185"/>
    </row>
    <row r="96" spans="1:17" ht="30">
      <c r="B96" s="74" t="s">
        <v>20</v>
      </c>
      <c r="C96" s="37" t="s">
        <v>74</v>
      </c>
      <c r="D96" s="38" t="s">
        <v>36</v>
      </c>
      <c r="E96" s="38" t="s">
        <v>76</v>
      </c>
      <c r="F96" s="38" t="s">
        <v>78</v>
      </c>
      <c r="G96" s="38" t="s">
        <v>23</v>
      </c>
      <c r="H96" s="38" t="s">
        <v>24</v>
      </c>
      <c r="I96" s="38" t="s">
        <v>79</v>
      </c>
      <c r="J96" s="61" t="s">
        <v>25</v>
      </c>
      <c r="K96" s="186"/>
      <c r="L96" s="186"/>
      <c r="M96" s="186"/>
      <c r="N96" s="186"/>
      <c r="O96" s="185"/>
      <c r="P96" s="185"/>
      <c r="Q96" s="185"/>
    </row>
    <row r="97" spans="1:17">
      <c r="B97" s="4" t="s">
        <v>16</v>
      </c>
      <c r="C97" s="5"/>
      <c r="D97" s="9">
        <v>0</v>
      </c>
      <c r="E97" s="7">
        <v>0</v>
      </c>
      <c r="F97" s="159">
        <f>(D97-E97)</f>
        <v>0</v>
      </c>
      <c r="G97" s="11">
        <v>0</v>
      </c>
      <c r="H97" s="14">
        <v>0</v>
      </c>
      <c r="I97" s="161">
        <f>F97-G97-H97</f>
        <v>0</v>
      </c>
      <c r="J97" s="52">
        <v>5.0999999999999996</v>
      </c>
      <c r="K97" s="186"/>
      <c r="L97" s="19"/>
      <c r="M97" s="19"/>
      <c r="N97" s="19"/>
    </row>
    <row r="98" spans="1:17">
      <c r="B98" s="10" t="s">
        <v>16</v>
      </c>
      <c r="C98" s="2"/>
      <c r="D98" s="9">
        <v>0</v>
      </c>
      <c r="E98" s="7">
        <v>0</v>
      </c>
      <c r="F98" s="159">
        <f t="shared" ref="F98:F106" si="15">(D98-E98)</f>
        <v>0</v>
      </c>
      <c r="G98" s="11">
        <v>0</v>
      </c>
      <c r="H98" s="14">
        <v>0</v>
      </c>
      <c r="I98" s="161">
        <f t="shared" ref="I98:I106" si="16">F98-G98-H98</f>
        <v>0</v>
      </c>
      <c r="J98" s="52">
        <v>5.2</v>
      </c>
      <c r="K98" s="186"/>
      <c r="L98" s="19"/>
      <c r="M98" s="19"/>
      <c r="N98" s="19"/>
    </row>
    <row r="99" spans="1:17">
      <c r="B99" s="4" t="s">
        <v>16</v>
      </c>
      <c r="C99" s="5"/>
      <c r="D99" s="9">
        <v>0</v>
      </c>
      <c r="E99" s="7">
        <v>0</v>
      </c>
      <c r="F99" s="159">
        <f t="shared" si="15"/>
        <v>0</v>
      </c>
      <c r="G99" s="11">
        <v>0</v>
      </c>
      <c r="H99" s="14">
        <v>0</v>
      </c>
      <c r="I99" s="161">
        <f t="shared" si="16"/>
        <v>0</v>
      </c>
      <c r="J99" s="52">
        <v>5.3</v>
      </c>
      <c r="K99" s="186"/>
      <c r="L99" s="19"/>
      <c r="M99" s="19"/>
      <c r="N99" s="19"/>
    </row>
    <row r="100" spans="1:17">
      <c r="B100" s="10" t="s">
        <v>16</v>
      </c>
      <c r="C100" s="2"/>
      <c r="D100" s="9">
        <v>0</v>
      </c>
      <c r="E100" s="7">
        <v>0</v>
      </c>
      <c r="F100" s="159">
        <f t="shared" si="15"/>
        <v>0</v>
      </c>
      <c r="G100" s="11">
        <v>0</v>
      </c>
      <c r="H100" s="14">
        <v>0</v>
      </c>
      <c r="I100" s="161">
        <f t="shared" si="16"/>
        <v>0</v>
      </c>
      <c r="J100" s="52">
        <v>5.4</v>
      </c>
      <c r="K100" s="186"/>
      <c r="L100" s="19"/>
      <c r="M100" s="19"/>
      <c r="N100" s="19"/>
    </row>
    <row r="101" spans="1:17">
      <c r="B101" s="4" t="s">
        <v>16</v>
      </c>
      <c r="C101" s="5"/>
      <c r="D101" s="9">
        <v>0</v>
      </c>
      <c r="E101" s="7">
        <v>0</v>
      </c>
      <c r="F101" s="159">
        <f t="shared" si="15"/>
        <v>0</v>
      </c>
      <c r="G101" s="11">
        <v>0</v>
      </c>
      <c r="H101" s="14">
        <v>0</v>
      </c>
      <c r="I101" s="161">
        <f t="shared" si="16"/>
        <v>0</v>
      </c>
      <c r="J101" s="52">
        <v>5.5</v>
      </c>
      <c r="K101" s="186"/>
      <c r="L101" s="19"/>
      <c r="M101" s="19"/>
      <c r="N101" s="19"/>
    </row>
    <row r="102" spans="1:17">
      <c r="B102" s="10" t="s">
        <v>16</v>
      </c>
      <c r="C102" s="2"/>
      <c r="D102" s="9">
        <v>0</v>
      </c>
      <c r="E102" s="7">
        <v>0</v>
      </c>
      <c r="F102" s="159">
        <f t="shared" si="15"/>
        <v>0</v>
      </c>
      <c r="G102" s="11">
        <v>0</v>
      </c>
      <c r="H102" s="14">
        <v>0</v>
      </c>
      <c r="I102" s="161">
        <f t="shared" si="16"/>
        <v>0</v>
      </c>
      <c r="J102" s="52">
        <v>5.6</v>
      </c>
      <c r="K102" s="186"/>
      <c r="L102" s="19"/>
      <c r="M102" s="19"/>
      <c r="N102" s="19"/>
    </row>
    <row r="103" spans="1:17">
      <c r="B103" s="4" t="s">
        <v>16</v>
      </c>
      <c r="C103" s="5"/>
      <c r="D103" s="9">
        <v>0</v>
      </c>
      <c r="E103" s="7">
        <v>0</v>
      </c>
      <c r="F103" s="159">
        <f t="shared" si="15"/>
        <v>0</v>
      </c>
      <c r="G103" s="11">
        <v>0</v>
      </c>
      <c r="H103" s="14">
        <v>0</v>
      </c>
      <c r="I103" s="161">
        <f t="shared" si="16"/>
        <v>0</v>
      </c>
      <c r="J103" s="52">
        <v>5.7</v>
      </c>
      <c r="K103" s="186"/>
      <c r="L103" s="19"/>
      <c r="M103" s="19"/>
      <c r="N103" s="19"/>
    </row>
    <row r="104" spans="1:17">
      <c r="B104" s="10" t="s">
        <v>16</v>
      </c>
      <c r="C104" s="2"/>
      <c r="D104" s="9">
        <v>0</v>
      </c>
      <c r="E104" s="7">
        <v>0</v>
      </c>
      <c r="F104" s="159">
        <f t="shared" si="15"/>
        <v>0</v>
      </c>
      <c r="G104" s="11">
        <v>0</v>
      </c>
      <c r="H104" s="14">
        <v>0</v>
      </c>
      <c r="I104" s="161">
        <f t="shared" si="16"/>
        <v>0</v>
      </c>
      <c r="J104" s="52">
        <v>5.8</v>
      </c>
      <c r="K104" s="186"/>
      <c r="L104" s="19"/>
      <c r="M104" s="19"/>
      <c r="N104" s="19"/>
    </row>
    <row r="105" spans="1:17">
      <c r="B105" s="4" t="s">
        <v>16</v>
      </c>
      <c r="C105" s="5"/>
      <c r="D105" s="9">
        <v>0</v>
      </c>
      <c r="E105" s="7">
        <v>0</v>
      </c>
      <c r="F105" s="159">
        <f t="shared" si="15"/>
        <v>0</v>
      </c>
      <c r="G105" s="11">
        <v>0</v>
      </c>
      <c r="H105" s="14">
        <v>0</v>
      </c>
      <c r="I105" s="161">
        <f t="shared" si="16"/>
        <v>0</v>
      </c>
      <c r="J105" s="52">
        <v>5.9</v>
      </c>
      <c r="K105" s="186"/>
      <c r="L105" s="19"/>
      <c r="M105" s="19"/>
      <c r="N105" s="19"/>
    </row>
    <row r="106" spans="1:17" ht="16" customHeight="1">
      <c r="B106" s="10" t="s">
        <v>16</v>
      </c>
      <c r="C106" s="2"/>
      <c r="D106" s="9">
        <v>0</v>
      </c>
      <c r="E106" s="7">
        <v>0</v>
      </c>
      <c r="F106" s="159">
        <f t="shared" si="15"/>
        <v>0</v>
      </c>
      <c r="G106" s="11">
        <v>0</v>
      </c>
      <c r="H106" s="14">
        <v>0</v>
      </c>
      <c r="I106" s="161">
        <f t="shared" si="16"/>
        <v>0</v>
      </c>
      <c r="J106" s="53" t="s">
        <v>43</v>
      </c>
      <c r="K106" s="186"/>
      <c r="L106" s="19"/>
      <c r="M106" s="19"/>
      <c r="N106" s="19"/>
    </row>
    <row r="107" spans="1:17" ht="41" customHeight="1">
      <c r="B107" s="55"/>
      <c r="C107" s="56" t="s">
        <v>42</v>
      </c>
      <c r="D107" s="71">
        <f t="shared" ref="D107:I107" si="17">SUBTOTAL(109,D97:D106)</f>
        <v>0</v>
      </c>
      <c r="E107" s="71">
        <f t="shared" si="17"/>
        <v>0</v>
      </c>
      <c r="F107" s="71">
        <f t="shared" si="17"/>
        <v>0</v>
      </c>
      <c r="G107" s="71">
        <f t="shared" si="17"/>
        <v>0</v>
      </c>
      <c r="H107" s="71">
        <f t="shared" si="17"/>
        <v>0</v>
      </c>
      <c r="I107" s="71">
        <f t="shared" si="17"/>
        <v>0</v>
      </c>
      <c r="J107" s="80"/>
      <c r="K107" s="186"/>
      <c r="L107" s="186"/>
      <c r="M107" s="186"/>
      <c r="N107" s="186"/>
      <c r="O107" s="185"/>
      <c r="P107" s="185"/>
      <c r="Q107" s="185"/>
    </row>
    <row r="108" spans="1:17" ht="60.5" customHeight="1">
      <c r="A108" s="32"/>
      <c r="B108" s="32"/>
      <c r="C108" s="35"/>
      <c r="J108" s="24"/>
      <c r="K108" s="186"/>
      <c r="L108" s="186"/>
      <c r="M108" s="186"/>
      <c r="N108" s="186"/>
      <c r="O108" s="185"/>
      <c r="P108" s="185"/>
      <c r="Q108" s="185"/>
    </row>
    <row r="109" spans="1:17" ht="58.25" customHeight="1">
      <c r="B109" s="85" t="s">
        <v>20</v>
      </c>
      <c r="C109" s="86" t="s">
        <v>44</v>
      </c>
      <c r="D109" s="87" t="s">
        <v>36</v>
      </c>
      <c r="E109" s="87" t="s">
        <v>76</v>
      </c>
      <c r="F109" s="87" t="s">
        <v>78</v>
      </c>
      <c r="G109" s="87" t="s">
        <v>23</v>
      </c>
      <c r="H109" s="87" t="s">
        <v>24</v>
      </c>
      <c r="I109" s="87" t="s">
        <v>79</v>
      </c>
      <c r="J109" s="61" t="s">
        <v>25</v>
      </c>
      <c r="K109" s="186"/>
      <c r="L109" s="186"/>
      <c r="M109" s="186"/>
      <c r="N109" s="186"/>
      <c r="O109" s="185"/>
      <c r="P109" s="185"/>
      <c r="Q109" s="185"/>
    </row>
    <row r="110" spans="1:17" ht="59.25" customHeight="1">
      <c r="B110" s="211" t="s">
        <v>82</v>
      </c>
      <c r="C110" s="211"/>
      <c r="D110" s="40"/>
      <c r="E110" s="40"/>
      <c r="F110" s="41"/>
      <c r="G110" s="42"/>
      <c r="H110" s="40"/>
      <c r="I110" s="40"/>
      <c r="J110" s="61"/>
      <c r="K110" s="63"/>
      <c r="L110" s="19"/>
      <c r="M110" s="19"/>
      <c r="N110" s="19"/>
    </row>
    <row r="111" spans="1:17">
      <c r="B111" s="4" t="s">
        <v>16</v>
      </c>
      <c r="C111" s="5"/>
      <c r="D111" s="9">
        <v>0</v>
      </c>
      <c r="E111" s="7">
        <v>0</v>
      </c>
      <c r="F111" s="159">
        <f>(D111-E111)</f>
        <v>0</v>
      </c>
      <c r="G111" s="11">
        <v>0</v>
      </c>
      <c r="H111" s="14">
        <v>0</v>
      </c>
      <c r="I111" s="161">
        <f>F111-G111-H111</f>
        <v>0</v>
      </c>
      <c r="J111" s="52">
        <v>6.1</v>
      </c>
      <c r="K111" s="186"/>
      <c r="L111" s="19"/>
      <c r="M111" s="19"/>
      <c r="N111" s="19"/>
    </row>
    <row r="112" spans="1:17">
      <c r="B112" s="10" t="s">
        <v>16</v>
      </c>
      <c r="C112" s="2"/>
      <c r="D112" s="9">
        <v>0</v>
      </c>
      <c r="E112" s="7">
        <v>0</v>
      </c>
      <c r="F112" s="159">
        <f t="shared" ref="F112:F120" si="18">(D112-E112)</f>
        <v>0</v>
      </c>
      <c r="G112" s="11">
        <v>0</v>
      </c>
      <c r="H112" s="14">
        <v>0</v>
      </c>
      <c r="I112" s="161">
        <f t="shared" ref="I112:I120" si="19">F112-G112-H112</f>
        <v>0</v>
      </c>
      <c r="J112" s="52">
        <v>6.2</v>
      </c>
      <c r="K112" s="186"/>
      <c r="L112" s="19"/>
      <c r="M112" s="19"/>
      <c r="N112" s="19"/>
    </row>
    <row r="113" spans="1:14">
      <c r="B113" s="4" t="s">
        <v>16</v>
      </c>
      <c r="C113" s="5"/>
      <c r="D113" s="9">
        <v>0</v>
      </c>
      <c r="E113" s="7">
        <v>0</v>
      </c>
      <c r="F113" s="159">
        <f t="shared" si="18"/>
        <v>0</v>
      </c>
      <c r="G113" s="11">
        <v>0</v>
      </c>
      <c r="H113" s="14">
        <v>0</v>
      </c>
      <c r="I113" s="161">
        <f t="shared" si="19"/>
        <v>0</v>
      </c>
      <c r="J113" s="52">
        <v>6.3</v>
      </c>
      <c r="K113" s="186"/>
      <c r="L113" s="19"/>
      <c r="M113" s="19"/>
      <c r="N113" s="19"/>
    </row>
    <row r="114" spans="1:14">
      <c r="B114" s="10" t="s">
        <v>16</v>
      </c>
      <c r="C114" s="2"/>
      <c r="D114" s="9">
        <v>0</v>
      </c>
      <c r="E114" s="7">
        <v>0</v>
      </c>
      <c r="F114" s="159">
        <f t="shared" si="18"/>
        <v>0</v>
      </c>
      <c r="G114" s="11">
        <v>0</v>
      </c>
      <c r="H114" s="14">
        <v>0</v>
      </c>
      <c r="I114" s="161">
        <f t="shared" si="19"/>
        <v>0</v>
      </c>
      <c r="J114" s="52">
        <v>6.4</v>
      </c>
      <c r="K114" s="186"/>
      <c r="L114" s="19"/>
      <c r="M114" s="19"/>
      <c r="N114" s="19"/>
    </row>
    <row r="115" spans="1:14">
      <c r="B115" s="4" t="s">
        <v>16</v>
      </c>
      <c r="C115" s="5"/>
      <c r="D115" s="9">
        <v>0</v>
      </c>
      <c r="E115" s="7">
        <v>0</v>
      </c>
      <c r="F115" s="159">
        <f t="shared" si="18"/>
        <v>0</v>
      </c>
      <c r="G115" s="11">
        <v>0</v>
      </c>
      <c r="H115" s="14">
        <v>0</v>
      </c>
      <c r="I115" s="161">
        <f t="shared" si="19"/>
        <v>0</v>
      </c>
      <c r="J115" s="52">
        <v>6.5</v>
      </c>
      <c r="K115" s="186"/>
      <c r="L115" s="19"/>
      <c r="M115" s="19"/>
      <c r="N115" s="19"/>
    </row>
    <row r="116" spans="1:14">
      <c r="B116" s="10" t="s">
        <v>16</v>
      </c>
      <c r="C116" s="2"/>
      <c r="D116" s="9">
        <v>0</v>
      </c>
      <c r="E116" s="7">
        <v>0</v>
      </c>
      <c r="F116" s="159">
        <f t="shared" si="18"/>
        <v>0</v>
      </c>
      <c r="G116" s="11">
        <v>0</v>
      </c>
      <c r="H116" s="14">
        <v>0</v>
      </c>
      <c r="I116" s="161">
        <f t="shared" si="19"/>
        <v>0</v>
      </c>
      <c r="J116" s="52">
        <v>6.6</v>
      </c>
      <c r="K116" s="186"/>
      <c r="L116" s="19"/>
      <c r="M116" s="19"/>
      <c r="N116" s="19"/>
    </row>
    <row r="117" spans="1:14">
      <c r="B117" s="4" t="s">
        <v>16</v>
      </c>
      <c r="C117" s="5"/>
      <c r="D117" s="9">
        <v>0</v>
      </c>
      <c r="E117" s="7">
        <v>0</v>
      </c>
      <c r="F117" s="159">
        <f t="shared" si="18"/>
        <v>0</v>
      </c>
      <c r="G117" s="11">
        <v>0</v>
      </c>
      <c r="H117" s="14">
        <v>0</v>
      </c>
      <c r="I117" s="161">
        <f t="shared" si="19"/>
        <v>0</v>
      </c>
      <c r="J117" s="52">
        <v>6.7</v>
      </c>
      <c r="K117" s="186"/>
      <c r="L117" s="19"/>
      <c r="M117" s="19"/>
      <c r="N117" s="19"/>
    </row>
    <row r="118" spans="1:14">
      <c r="B118" s="10" t="s">
        <v>16</v>
      </c>
      <c r="C118" s="2"/>
      <c r="D118" s="9">
        <v>0</v>
      </c>
      <c r="E118" s="7">
        <v>0</v>
      </c>
      <c r="F118" s="159">
        <f t="shared" si="18"/>
        <v>0</v>
      </c>
      <c r="G118" s="11">
        <v>0</v>
      </c>
      <c r="H118" s="14">
        <v>0</v>
      </c>
      <c r="I118" s="161">
        <f t="shared" si="19"/>
        <v>0</v>
      </c>
      <c r="J118" s="52">
        <v>6.8</v>
      </c>
      <c r="K118" s="186"/>
      <c r="L118" s="19"/>
      <c r="M118" s="19"/>
      <c r="N118" s="19"/>
    </row>
    <row r="119" spans="1:14">
      <c r="B119" s="4" t="s">
        <v>16</v>
      </c>
      <c r="C119" s="5"/>
      <c r="D119" s="9">
        <v>0</v>
      </c>
      <c r="E119" s="7">
        <v>0</v>
      </c>
      <c r="F119" s="159">
        <f t="shared" si="18"/>
        <v>0</v>
      </c>
      <c r="G119" s="11">
        <v>0</v>
      </c>
      <c r="H119" s="14">
        <v>0</v>
      </c>
      <c r="I119" s="161">
        <f t="shared" si="19"/>
        <v>0</v>
      </c>
      <c r="J119" s="52">
        <v>6.9</v>
      </c>
      <c r="K119" s="186"/>
      <c r="L119" s="19"/>
      <c r="M119" s="19"/>
      <c r="N119" s="19"/>
    </row>
    <row r="120" spans="1:14">
      <c r="B120" s="10" t="s">
        <v>16</v>
      </c>
      <c r="C120" s="2"/>
      <c r="D120" s="9">
        <v>0</v>
      </c>
      <c r="E120" s="7">
        <v>0</v>
      </c>
      <c r="F120" s="159">
        <f t="shared" si="18"/>
        <v>0</v>
      </c>
      <c r="G120" s="11">
        <v>0</v>
      </c>
      <c r="H120" s="14">
        <v>0</v>
      </c>
      <c r="I120" s="161">
        <f t="shared" si="19"/>
        <v>0</v>
      </c>
      <c r="J120" s="53" t="s">
        <v>45</v>
      </c>
      <c r="K120" s="186"/>
      <c r="L120" s="19"/>
      <c r="M120" s="19"/>
      <c r="N120" s="19"/>
    </row>
    <row r="121" spans="1:14" ht="41" customHeight="1">
      <c r="B121" s="55"/>
      <c r="C121" s="56" t="s">
        <v>42</v>
      </c>
      <c r="D121" s="71">
        <f t="shared" ref="D121:I121" si="20">SUBTOTAL(109,D111:D120)</f>
        <v>0</v>
      </c>
      <c r="E121" s="71">
        <f t="shared" si="20"/>
        <v>0</v>
      </c>
      <c r="F121" s="71">
        <f t="shared" si="20"/>
        <v>0</v>
      </c>
      <c r="G121" s="71">
        <f t="shared" si="20"/>
        <v>0</v>
      </c>
      <c r="H121" s="71">
        <f t="shared" si="20"/>
        <v>0</v>
      </c>
      <c r="I121" s="71">
        <f t="shared" si="20"/>
        <v>0</v>
      </c>
      <c r="J121" s="80"/>
      <c r="K121" s="19"/>
      <c r="L121" s="19"/>
      <c r="M121" s="19"/>
      <c r="N121" s="19"/>
    </row>
    <row r="122" spans="1:14" ht="60.5" customHeight="1">
      <c r="A122" s="32"/>
      <c r="B122" s="32"/>
      <c r="C122" s="35"/>
      <c r="J122" s="24"/>
      <c r="K122" s="19"/>
      <c r="L122" s="19"/>
      <c r="M122" s="19"/>
      <c r="N122" s="19"/>
    </row>
    <row r="123" spans="1:14" ht="55.5" customHeight="1">
      <c r="C123" s="88" t="s">
        <v>46</v>
      </c>
      <c r="D123" s="89"/>
      <c r="E123" s="90"/>
      <c r="F123" s="90"/>
      <c r="G123" s="90"/>
      <c r="H123" s="90"/>
      <c r="I123" s="90"/>
      <c r="J123" s="91"/>
      <c r="K123" s="19"/>
      <c r="L123" s="19"/>
      <c r="M123" s="19"/>
      <c r="N123" s="19"/>
    </row>
    <row r="124" spans="1:14" ht="32">
      <c r="C124" s="92"/>
      <c r="D124" s="93" t="s">
        <v>36</v>
      </c>
      <c r="E124" s="93" t="s">
        <v>32</v>
      </c>
      <c r="F124" s="38" t="s">
        <v>79</v>
      </c>
      <c r="G124" s="38" t="s">
        <v>23</v>
      </c>
      <c r="H124" s="38" t="s">
        <v>24</v>
      </c>
      <c r="I124" s="38" t="s">
        <v>76</v>
      </c>
      <c r="J124" s="61" t="s">
        <v>25</v>
      </c>
      <c r="K124" s="19"/>
      <c r="L124" s="19"/>
      <c r="M124" s="19"/>
      <c r="N124" s="19"/>
    </row>
    <row r="125" spans="1:14">
      <c r="C125" s="1" t="s">
        <v>21</v>
      </c>
      <c r="D125" s="162">
        <f>D44</f>
        <v>0</v>
      </c>
      <c r="E125" s="162">
        <f>F44</f>
        <v>0</v>
      </c>
      <c r="F125" s="162">
        <f>I44</f>
        <v>0</v>
      </c>
      <c r="G125" s="162">
        <f>G44</f>
        <v>0</v>
      </c>
      <c r="H125" s="162">
        <f>H44</f>
        <v>0</v>
      </c>
      <c r="I125" s="161">
        <f>E44</f>
        <v>0</v>
      </c>
      <c r="J125" s="94">
        <v>7.1</v>
      </c>
      <c r="K125" s="19"/>
      <c r="L125" s="19"/>
      <c r="M125" s="19"/>
      <c r="N125" s="19"/>
    </row>
    <row r="126" spans="1:14">
      <c r="C126" s="1" t="s">
        <v>35</v>
      </c>
      <c r="D126" s="162">
        <f>D78</f>
        <v>0</v>
      </c>
      <c r="E126" s="162">
        <f>F78</f>
        <v>0</v>
      </c>
      <c r="F126" s="162">
        <f>I78</f>
        <v>0</v>
      </c>
      <c r="G126" s="162">
        <f>G78</f>
        <v>0</v>
      </c>
      <c r="H126" s="162">
        <f>H78</f>
        <v>0</v>
      </c>
      <c r="I126" s="161">
        <f>E78</f>
        <v>0</v>
      </c>
      <c r="J126" s="94">
        <v>7.3</v>
      </c>
      <c r="K126" s="19"/>
      <c r="L126" s="19"/>
      <c r="M126" s="19"/>
      <c r="N126" s="19"/>
    </row>
    <row r="127" spans="1:14">
      <c r="C127" s="1" t="s">
        <v>39</v>
      </c>
      <c r="D127" s="162">
        <f>D94</f>
        <v>0</v>
      </c>
      <c r="E127" s="162">
        <f>F94</f>
        <v>0</v>
      </c>
      <c r="F127" s="162">
        <f>I94</f>
        <v>0</v>
      </c>
      <c r="G127" s="162">
        <f>G94</f>
        <v>0</v>
      </c>
      <c r="H127" s="162">
        <f>H94</f>
        <v>0</v>
      </c>
      <c r="I127" s="161">
        <f>E94</f>
        <v>0</v>
      </c>
      <c r="J127" s="52">
        <v>7.4</v>
      </c>
      <c r="K127" s="19"/>
      <c r="L127" s="19"/>
      <c r="M127" s="19"/>
      <c r="N127" s="19"/>
    </row>
    <row r="128" spans="1:14">
      <c r="C128" s="1" t="s">
        <v>44</v>
      </c>
      <c r="D128" s="162">
        <f>D121</f>
        <v>0</v>
      </c>
      <c r="E128" s="162">
        <f>F121</f>
        <v>0</v>
      </c>
      <c r="F128" s="162">
        <f>I121</f>
        <v>0</v>
      </c>
      <c r="G128" s="162">
        <f>G121</f>
        <v>0</v>
      </c>
      <c r="H128" s="162">
        <f>H121</f>
        <v>0</v>
      </c>
      <c r="I128" s="161">
        <f>E121</f>
        <v>0</v>
      </c>
      <c r="J128" s="52">
        <v>7.6</v>
      </c>
      <c r="K128" s="19"/>
      <c r="L128" s="19"/>
      <c r="M128" s="19"/>
      <c r="N128" s="19"/>
    </row>
    <row r="129" spans="3:14">
      <c r="C129" s="95" t="s">
        <v>47</v>
      </c>
      <c r="D129" s="96">
        <f>SUM(D125:D128)</f>
        <v>0</v>
      </c>
      <c r="E129" s="96">
        <f>SUM(E125:E128)</f>
        <v>0</v>
      </c>
      <c r="F129" s="96">
        <f>SUM(F125:F128)</f>
        <v>0</v>
      </c>
      <c r="G129" s="96">
        <f>SUM(G125:G128)</f>
        <v>0</v>
      </c>
      <c r="H129" s="96">
        <f>SUM(H125:H128)</f>
        <v>0</v>
      </c>
      <c r="I129" s="163"/>
      <c r="J129" s="94">
        <v>7.7</v>
      </c>
      <c r="K129" s="19"/>
      <c r="L129" s="19"/>
      <c r="M129" s="19"/>
      <c r="N129" s="19"/>
    </row>
    <row r="130" spans="3:14">
      <c r="C130" s="1" t="s">
        <v>48</v>
      </c>
      <c r="D130" s="162">
        <f>D107</f>
        <v>0</v>
      </c>
      <c r="E130" s="162">
        <f>IF(D130&gt;(E129*0.1),E129*0.1,D130)</f>
        <v>0</v>
      </c>
      <c r="F130" s="162">
        <f>(E130*0.5)</f>
        <v>0</v>
      </c>
      <c r="G130" s="162">
        <f>E130-F130-H130</f>
        <v>0</v>
      </c>
      <c r="H130" s="162">
        <f>H107</f>
        <v>0</v>
      </c>
      <c r="I130" s="161">
        <f>E107+(D130-E130)</f>
        <v>0</v>
      </c>
      <c r="J130" s="94">
        <v>7.5</v>
      </c>
      <c r="K130" s="19"/>
      <c r="L130" s="19"/>
      <c r="M130" s="19"/>
      <c r="N130" s="19"/>
    </row>
    <row r="131" spans="3:14">
      <c r="C131" s="1" t="s">
        <v>49</v>
      </c>
      <c r="D131" s="162">
        <f>D60</f>
        <v>0</v>
      </c>
      <c r="E131" s="162">
        <f>IF(D131&gt;(E129*0.1),E129*0.1,D131)</f>
        <v>0</v>
      </c>
      <c r="F131" s="162">
        <f>(E131*0.5)</f>
        <v>0</v>
      </c>
      <c r="G131" s="162">
        <f>E131-F131-H131</f>
        <v>0</v>
      </c>
      <c r="H131" s="162">
        <f>H60</f>
        <v>0</v>
      </c>
      <c r="I131" s="161">
        <f>E60+(D131-E131)</f>
        <v>0</v>
      </c>
      <c r="J131" s="52">
        <v>7.2</v>
      </c>
      <c r="K131" s="19"/>
      <c r="L131" s="19"/>
      <c r="M131" s="19"/>
      <c r="N131" s="19"/>
    </row>
    <row r="132" spans="3:14" ht="32" customHeight="1" thickBot="1">
      <c r="D132" s="71">
        <f>D129+D130+D131</f>
        <v>0</v>
      </c>
      <c r="E132" s="71">
        <f>E129+E130+E131</f>
        <v>0</v>
      </c>
      <c r="F132" s="71">
        <f>F129+F130+F131</f>
        <v>0</v>
      </c>
      <c r="G132" s="71">
        <f>G129+G130+G131</f>
        <v>0</v>
      </c>
      <c r="H132" s="71">
        <f t="shared" ref="H132" si="21">H129+H130+H131</f>
        <v>0</v>
      </c>
      <c r="I132" s="71">
        <f>SUM(I125:I131)</f>
        <v>0</v>
      </c>
      <c r="J132" s="97"/>
      <c r="K132" s="19"/>
      <c r="L132" s="19"/>
      <c r="M132" s="19"/>
      <c r="N132" s="19"/>
    </row>
    <row r="133" spans="3:14" ht="78" customHeight="1" thickBot="1">
      <c r="D133" s="98"/>
      <c r="E133" s="21" t="e">
        <f>SUM((F133:I133))</f>
        <v>#DIV/0!</v>
      </c>
      <c r="F133" s="22" t="e">
        <f>F132/$E$132</f>
        <v>#DIV/0!</v>
      </c>
      <c r="G133" s="22" t="e">
        <f>G132/$E$132</f>
        <v>#DIV/0!</v>
      </c>
      <c r="H133" s="23" t="e">
        <f>H132/$E$132</f>
        <v>#DIV/0!</v>
      </c>
      <c r="I133" s="20" t="e">
        <f>IF(F133&gt;0.5, "Attention : 
Si le pourcentage de l'aide financière s'affiche en rouge dans la cellule F132, c'est que le montant mentionné dépasse le ratio de 50% du total demandé.", "")</f>
        <v>#DIV/0!</v>
      </c>
      <c r="J133" s="99"/>
      <c r="K133" s="19"/>
      <c r="L133" s="19"/>
      <c r="M133" s="19"/>
      <c r="N133" s="19"/>
    </row>
    <row r="134" spans="3:14" ht="63" customHeight="1">
      <c r="D134" s="98"/>
      <c r="E134" s="17"/>
      <c r="F134" s="18"/>
      <c r="G134" s="18"/>
      <c r="H134" s="18"/>
      <c r="J134" s="100"/>
      <c r="K134" s="19"/>
      <c r="L134" s="19"/>
      <c r="M134" s="19"/>
      <c r="N134" s="19"/>
    </row>
    <row r="135" spans="3:14" ht="31">
      <c r="C135" s="101" t="s">
        <v>50</v>
      </c>
      <c r="D135" s="102"/>
      <c r="E135" s="102"/>
      <c r="F135" s="102"/>
      <c r="G135" s="98"/>
      <c r="H135" s="98"/>
      <c r="I135" s="103"/>
      <c r="J135" s="100"/>
      <c r="K135" s="19"/>
      <c r="L135" s="19"/>
      <c r="M135" s="19"/>
      <c r="N135" s="19"/>
    </row>
    <row r="136" spans="3:14" ht="32">
      <c r="C136" s="104" t="s">
        <v>89</v>
      </c>
      <c r="D136" s="105" t="s">
        <v>51</v>
      </c>
      <c r="E136" s="105" t="s">
        <v>52</v>
      </c>
      <c r="F136" s="106" t="s">
        <v>25</v>
      </c>
      <c r="G136" s="107"/>
      <c r="H136" s="107"/>
      <c r="J136" s="108"/>
    </row>
    <row r="137" spans="3:14" ht="19" customHeight="1">
      <c r="C137" s="109" t="s">
        <v>88</v>
      </c>
      <c r="D137" s="183">
        <v>0</v>
      </c>
      <c r="E137" s="110"/>
      <c r="F137" s="111">
        <v>8.1</v>
      </c>
      <c r="G137" s="112"/>
      <c r="H137" s="112"/>
      <c r="J137" s="1" t="s">
        <v>2</v>
      </c>
    </row>
    <row r="138" spans="3:14">
      <c r="C138" s="109" t="s">
        <v>88</v>
      </c>
      <c r="D138" s="184">
        <v>0</v>
      </c>
      <c r="E138" s="113"/>
      <c r="F138" s="114">
        <v>8.1999999999999993</v>
      </c>
      <c r="G138" s="112"/>
      <c r="H138" s="112"/>
      <c r="J138" s="1"/>
    </row>
    <row r="139" spans="3:14">
      <c r="C139" s="109" t="s">
        <v>88</v>
      </c>
      <c r="D139" s="183">
        <v>0</v>
      </c>
      <c r="E139" s="115"/>
      <c r="F139" s="111">
        <v>8.3000000000000007</v>
      </c>
      <c r="G139" s="112"/>
      <c r="H139" s="112"/>
      <c r="J139" s="1"/>
    </row>
    <row r="140" spans="3:14">
      <c r="C140" s="109" t="s">
        <v>88</v>
      </c>
      <c r="D140" s="184">
        <v>0</v>
      </c>
      <c r="E140" s="113"/>
      <c r="F140" s="114">
        <v>8.4</v>
      </c>
      <c r="G140" s="112"/>
      <c r="H140" s="112"/>
      <c r="J140" s="1"/>
    </row>
    <row r="141" spans="3:14">
      <c r="C141" s="109" t="s">
        <v>88</v>
      </c>
      <c r="D141" s="183">
        <v>0</v>
      </c>
      <c r="E141" s="115"/>
      <c r="F141" s="111">
        <v>8.5</v>
      </c>
      <c r="G141" s="112"/>
      <c r="H141" s="112"/>
      <c r="J141" s="1"/>
    </row>
    <row r="142" spans="3:14">
      <c r="C142" s="113"/>
      <c r="D142" s="184">
        <v>0</v>
      </c>
      <c r="E142" s="113"/>
      <c r="F142" s="114">
        <v>8.6</v>
      </c>
      <c r="G142" s="112"/>
      <c r="H142" s="112"/>
      <c r="J142" s="1"/>
    </row>
    <row r="143" spans="3:14">
      <c r="C143" s="115"/>
      <c r="D143" s="183">
        <v>0</v>
      </c>
      <c r="E143" s="115"/>
      <c r="F143" s="111">
        <v>8.6999999999999993</v>
      </c>
      <c r="G143" s="112"/>
      <c r="H143" s="112"/>
      <c r="J143" s="1"/>
    </row>
    <row r="144" spans="3:14">
      <c r="C144" s="116"/>
      <c r="D144" s="182">
        <f>SUM(D137:D143)</f>
        <v>0</v>
      </c>
      <c r="E144" s="116"/>
      <c r="F144" s="117"/>
      <c r="G144" s="118"/>
      <c r="H144" s="112"/>
      <c r="J144" s="1"/>
    </row>
    <row r="145" spans="2:10">
      <c r="B145" s="32"/>
      <c r="C145" s="113"/>
      <c r="D145" s="120"/>
      <c r="E145" s="112"/>
      <c r="F145" s="118"/>
      <c r="G145" s="118"/>
      <c r="H145" s="112"/>
      <c r="J145" s="1"/>
    </row>
    <row r="146" spans="2:10" ht="40" customHeight="1">
      <c r="B146" s="32"/>
      <c r="C146" s="121" t="s">
        <v>53</v>
      </c>
      <c r="D146" s="121" t="s">
        <v>54</v>
      </c>
      <c r="E146" s="121" t="s">
        <v>55</v>
      </c>
      <c r="F146" s="121" t="s">
        <v>56</v>
      </c>
      <c r="G146" s="121" t="s">
        <v>57</v>
      </c>
      <c r="H146" s="112"/>
      <c r="J146" s="1"/>
    </row>
    <row r="147" spans="2:10" ht="34" customHeight="1">
      <c r="B147" s="32"/>
      <c r="C147" s="122" t="s">
        <v>58</v>
      </c>
      <c r="D147" s="123">
        <f>SUM(D148:D151)</f>
        <v>0</v>
      </c>
      <c r="E147" s="124">
        <f>SUM(E148:E151)</f>
        <v>0</v>
      </c>
      <c r="F147" s="125" t="e">
        <f>(E147+D147)/E132</f>
        <v>#DIV/0!</v>
      </c>
      <c r="G147" s="126"/>
      <c r="H147" s="112"/>
      <c r="J147" s="1"/>
    </row>
    <row r="148" spans="2:10" ht="16">
      <c r="B148" s="32"/>
      <c r="C148" s="127" t="s">
        <v>59</v>
      </c>
      <c r="D148" s="128">
        <v>0</v>
      </c>
      <c r="E148" s="128">
        <v>0</v>
      </c>
      <c r="F148" s="129"/>
      <c r="G148" s="129"/>
      <c r="H148" s="112"/>
      <c r="J148" s="1"/>
    </row>
    <row r="149" spans="2:10" ht="16">
      <c r="B149" s="32"/>
      <c r="C149" s="127" t="s">
        <v>60</v>
      </c>
      <c r="D149" s="128">
        <v>0</v>
      </c>
      <c r="E149" s="128">
        <v>0</v>
      </c>
      <c r="F149" s="129"/>
      <c r="G149" s="129"/>
      <c r="H149" s="112"/>
      <c r="J149" s="1"/>
    </row>
    <row r="150" spans="2:10" ht="14" customHeight="1">
      <c r="B150" s="32"/>
      <c r="C150" s="127" t="s">
        <v>60</v>
      </c>
      <c r="D150" s="128">
        <v>0</v>
      </c>
      <c r="E150" s="128">
        <v>0</v>
      </c>
      <c r="F150" s="129"/>
      <c r="G150" s="129"/>
      <c r="H150" s="112"/>
      <c r="J150" s="1"/>
    </row>
    <row r="151" spans="2:10" ht="16">
      <c r="B151" s="32"/>
      <c r="C151" s="127" t="s">
        <v>60</v>
      </c>
      <c r="D151" s="128">
        <v>0</v>
      </c>
      <c r="E151" s="130">
        <v>0</v>
      </c>
      <c r="F151" s="131"/>
      <c r="G151" s="131"/>
      <c r="H151" s="112"/>
      <c r="J151" s="1"/>
    </row>
    <row r="152" spans="2:10">
      <c r="B152" s="32"/>
      <c r="C152" s="132"/>
      <c r="D152" s="133"/>
      <c r="E152" s="132"/>
      <c r="F152" s="132"/>
      <c r="G152" s="132"/>
      <c r="H152" s="112"/>
      <c r="J152" s="1"/>
    </row>
    <row r="153" spans="2:10" ht="23" customHeight="1">
      <c r="B153" s="32"/>
      <c r="C153" s="134" t="s">
        <v>90</v>
      </c>
      <c r="D153" s="123">
        <f>MIN(500000, F132, E132*0.5 - D147 - E147)</f>
        <v>0</v>
      </c>
      <c r="E153" s="129"/>
      <c r="F153" s="129" t="e">
        <f>D153/E132</f>
        <v>#DIV/0!</v>
      </c>
      <c r="G153" s="129"/>
      <c r="H153" s="112"/>
      <c r="J153" s="1"/>
    </row>
    <row r="154" spans="2:10" ht="29" customHeight="1">
      <c r="B154" s="32"/>
      <c r="C154" s="136" t="s">
        <v>75</v>
      </c>
      <c r="D154" s="137">
        <f>D153+D147</f>
        <v>0</v>
      </c>
      <c r="E154" s="138">
        <f>E147</f>
        <v>0</v>
      </c>
      <c r="F154" s="139" t="e">
        <f>(E154+D154)/E132</f>
        <v>#DIV/0!</v>
      </c>
      <c r="G154" s="131"/>
      <c r="H154" s="140"/>
      <c r="J154" s="1"/>
    </row>
    <row r="155" spans="2:10">
      <c r="B155" s="32"/>
      <c r="C155" s="132"/>
      <c r="D155" s="141">
        <f>IF(D154&lt;=E132/2,D154,FALSE)</f>
        <v>0</v>
      </c>
      <c r="E155" s="129"/>
      <c r="F155" s="129"/>
      <c r="G155" s="129"/>
      <c r="H155" s="112"/>
      <c r="J155" s="1"/>
    </row>
    <row r="156" spans="2:10" ht="39.75" customHeight="1">
      <c r="B156" s="32"/>
      <c r="C156" s="136" t="s">
        <v>64</v>
      </c>
      <c r="D156" s="123">
        <f>SUM(D157:D159)</f>
        <v>0</v>
      </c>
      <c r="E156" s="123">
        <f>SUM(E157:E159)</f>
        <v>0</v>
      </c>
      <c r="F156" s="131" t="e">
        <f>(E156+D156)/E132</f>
        <v>#DIV/0!</v>
      </c>
      <c r="G156" s="131"/>
      <c r="H156" s="112"/>
      <c r="J156" s="1"/>
    </row>
    <row r="157" spans="2:10" ht="16">
      <c r="B157" s="32"/>
      <c r="C157" s="127" t="s">
        <v>60</v>
      </c>
      <c r="D157" s="142">
        <v>0</v>
      </c>
      <c r="E157" s="142">
        <v>0</v>
      </c>
      <c r="F157" s="135"/>
      <c r="G157" s="129"/>
      <c r="H157" s="112"/>
      <c r="J157" s="1"/>
    </row>
    <row r="158" spans="2:10" ht="16">
      <c r="B158" s="32"/>
      <c r="C158" s="127" t="s">
        <v>60</v>
      </c>
      <c r="D158" s="142">
        <v>0</v>
      </c>
      <c r="E158" s="142">
        <v>0</v>
      </c>
      <c r="F158" s="129"/>
      <c r="G158" s="129"/>
      <c r="H158" s="112"/>
      <c r="J158" s="1"/>
    </row>
    <row r="159" spans="2:10" ht="16">
      <c r="B159" s="32"/>
      <c r="C159" s="127" t="s">
        <v>60</v>
      </c>
      <c r="D159" s="142">
        <v>0</v>
      </c>
      <c r="E159" s="142">
        <v>0</v>
      </c>
      <c r="F159" s="129"/>
      <c r="G159" s="129"/>
      <c r="H159" s="112"/>
      <c r="J159" s="1"/>
    </row>
    <row r="160" spans="2:10">
      <c r="B160" s="32"/>
      <c r="C160" s="136"/>
      <c r="D160" s="141"/>
      <c r="E160" s="129"/>
      <c r="F160" s="129"/>
      <c r="G160" s="129"/>
      <c r="H160" s="112"/>
      <c r="J160" s="1"/>
    </row>
    <row r="161" spans="2:10" ht="16">
      <c r="B161" s="32"/>
      <c r="C161" s="136" t="s">
        <v>65</v>
      </c>
      <c r="D161" s="141">
        <f>E132-D154-D156-E156-E154</f>
        <v>0</v>
      </c>
      <c r="E161" s="129"/>
      <c r="F161" s="143"/>
      <c r="G161" s="129"/>
      <c r="H161" s="112"/>
      <c r="J161" s="1"/>
    </row>
    <row r="162" spans="2:10" ht="16">
      <c r="B162" s="32"/>
      <c r="C162" s="136" t="s">
        <v>66</v>
      </c>
      <c r="D162" s="141">
        <f>D161+D156+E156</f>
        <v>0</v>
      </c>
      <c r="E162" s="129"/>
      <c r="F162" s="143" t="e">
        <f>D162/E132</f>
        <v>#DIV/0!</v>
      </c>
      <c r="G162" s="129"/>
      <c r="H162" s="112"/>
      <c r="J162" s="1"/>
    </row>
    <row r="163" spans="2:10" ht="16" customHeight="1">
      <c r="B163" s="32"/>
      <c r="C163" s="187"/>
      <c r="D163" s="187"/>
      <c r="E163" s="187"/>
      <c r="F163" s="187"/>
      <c r="G163" s="187"/>
      <c r="H163" s="112"/>
      <c r="J163" s="1"/>
    </row>
    <row r="164" spans="2:10">
      <c r="B164" s="32"/>
      <c r="C164" s="187"/>
      <c r="D164" s="187"/>
      <c r="E164" s="187"/>
      <c r="F164" s="187"/>
      <c r="G164" s="187"/>
      <c r="H164" s="112"/>
      <c r="J164" s="1"/>
    </row>
    <row r="165" spans="2:10">
      <c r="B165" s="32"/>
      <c r="C165" s="113"/>
      <c r="D165" s="120"/>
      <c r="E165" s="112"/>
      <c r="F165" s="118"/>
      <c r="G165" s="118"/>
      <c r="H165" s="112"/>
      <c r="J165" s="1"/>
    </row>
    <row r="166" spans="2:10" ht="32" customHeight="1">
      <c r="B166" s="32"/>
      <c r="C166" s="121" t="s">
        <v>67</v>
      </c>
      <c r="D166" s="144" t="s">
        <v>0</v>
      </c>
      <c r="E166" s="144" t="s">
        <v>68</v>
      </c>
      <c r="F166" s="144" t="s">
        <v>56</v>
      </c>
      <c r="G166" s="145"/>
      <c r="H166" s="145"/>
      <c r="J166" s="1"/>
    </row>
    <row r="167" spans="2:10">
      <c r="B167" s="119"/>
      <c r="C167" s="146" t="s">
        <v>69</v>
      </c>
      <c r="D167" s="147"/>
      <c r="E167" s="148"/>
      <c r="F167" s="149">
        <v>0</v>
      </c>
      <c r="G167" s="150"/>
      <c r="H167" s="145"/>
      <c r="J167" s="1"/>
    </row>
    <row r="168" spans="2:10">
      <c r="B168" s="119"/>
      <c r="C168" s="150" t="s">
        <v>70</v>
      </c>
      <c r="D168" s="145"/>
      <c r="E168" s="151"/>
      <c r="F168" s="152">
        <f>(1-E167-E169-E170)</f>
        <v>1</v>
      </c>
      <c r="G168" s="150"/>
      <c r="H168" s="145"/>
      <c r="J168" s="1"/>
    </row>
    <row r="169" spans="2:10">
      <c r="B169" s="119"/>
      <c r="C169" s="146" t="s">
        <v>71</v>
      </c>
      <c r="D169" s="147"/>
      <c r="E169" s="147"/>
      <c r="F169" s="153">
        <f>G128</f>
        <v>0</v>
      </c>
      <c r="G169" s="150"/>
      <c r="H169" s="154"/>
      <c r="J169" s="1"/>
    </row>
    <row r="170" spans="2:10">
      <c r="B170" s="119"/>
      <c r="C170" s="150" t="s">
        <v>72</v>
      </c>
      <c r="D170" s="145"/>
      <c r="E170" s="145"/>
      <c r="F170" s="154">
        <f>H128</f>
        <v>0</v>
      </c>
      <c r="G170" s="150"/>
      <c r="H170" s="154"/>
      <c r="J170" s="1"/>
    </row>
    <row r="171" spans="2:10">
      <c r="C171" s="151"/>
      <c r="D171" s="151"/>
      <c r="E171" s="151"/>
      <c r="F171" s="151"/>
      <c r="G171" s="145"/>
      <c r="H171" s="151"/>
      <c r="J171" s="1"/>
    </row>
    <row r="172" spans="2:10" ht="27" customHeight="1" thickBot="1">
      <c r="C172" s="181" t="s">
        <v>92</v>
      </c>
      <c r="D172" s="180"/>
      <c r="E172" s="180"/>
      <c r="F172" s="180"/>
      <c r="G172" s="19"/>
      <c r="H172" s="19"/>
      <c r="J172" s="1"/>
    </row>
    <row r="173" spans="2:10" ht="16" customHeight="1">
      <c r="B173" s="32"/>
      <c r="C173" s="170" t="s">
        <v>61</v>
      </c>
      <c r="D173" s="171">
        <f>$D$153*0.25</f>
        <v>0</v>
      </c>
      <c r="E173" s="172"/>
      <c r="F173" s="173" t="e">
        <f>D173/$D$153</f>
        <v>#DIV/0!</v>
      </c>
      <c r="G173" s="165"/>
      <c r="H173" s="166"/>
      <c r="J173" s="1"/>
    </row>
    <row r="174" spans="2:10" ht="16">
      <c r="B174" s="32"/>
      <c r="C174" s="174" t="s">
        <v>62</v>
      </c>
      <c r="D174" s="168">
        <f>$D$153*0.5</f>
        <v>0</v>
      </c>
      <c r="E174" s="169"/>
      <c r="F174" s="175" t="e">
        <f>D174/$D$153</f>
        <v>#DIV/0!</v>
      </c>
      <c r="G174" s="165"/>
      <c r="H174" s="166"/>
      <c r="J174" s="1"/>
    </row>
    <row r="175" spans="2:10" ht="17" thickBot="1">
      <c r="B175" s="32"/>
      <c r="C175" s="176" t="s">
        <v>63</v>
      </c>
      <c r="D175" s="177">
        <f>$D$153*0.25</f>
        <v>0</v>
      </c>
      <c r="E175" s="178"/>
      <c r="F175" s="179" t="e">
        <f>D175/$D$153</f>
        <v>#DIV/0!</v>
      </c>
      <c r="G175" s="167"/>
      <c r="H175" s="166"/>
      <c r="J175" s="1"/>
    </row>
    <row r="176" spans="2:10">
      <c r="J176" s="1"/>
    </row>
    <row r="177" spans="10:10">
      <c r="J177" s="1"/>
    </row>
    <row r="178" spans="10:10">
      <c r="J178" s="1"/>
    </row>
    <row r="179" spans="10:10">
      <c r="J179" s="1"/>
    </row>
    <row r="180" spans="10:10">
      <c r="J180" s="1"/>
    </row>
    <row r="181" spans="10:10">
      <c r="J181" s="1"/>
    </row>
    <row r="182" spans="10:10">
      <c r="J182" s="1"/>
    </row>
    <row r="183" spans="10:10">
      <c r="J183" s="1"/>
    </row>
    <row r="184" spans="10:10">
      <c r="J184" s="1"/>
    </row>
    <row r="185" spans="10:10">
      <c r="J185" s="1"/>
    </row>
    <row r="186" spans="10:10">
      <c r="J186" s="1"/>
    </row>
    <row r="187" spans="10:10">
      <c r="J187" s="1"/>
    </row>
    <row r="188" spans="10:10">
      <c r="J188" s="1"/>
    </row>
    <row r="189" spans="10:10">
      <c r="J189" s="1"/>
    </row>
    <row r="190" spans="10:10">
      <c r="J190" s="1"/>
    </row>
    <row r="191" spans="10:10">
      <c r="J191" s="1"/>
    </row>
    <row r="192" spans="10:10">
      <c r="J192" s="1"/>
    </row>
    <row r="193" spans="10:10">
      <c r="J193" s="1"/>
    </row>
    <row r="194" spans="10:10">
      <c r="J194" s="1"/>
    </row>
    <row r="195" spans="10:10">
      <c r="J195" s="1"/>
    </row>
    <row r="196" spans="10:10">
      <c r="J196" s="1"/>
    </row>
    <row r="197" spans="10:10">
      <c r="J197" s="1"/>
    </row>
    <row r="198" spans="10:10">
      <c r="J198" s="1"/>
    </row>
    <row r="199" spans="10:10">
      <c r="J199" s="1"/>
    </row>
    <row r="200" spans="10:10">
      <c r="J200" s="1"/>
    </row>
    <row r="201" spans="10:10">
      <c r="J201" s="1"/>
    </row>
    <row r="202" spans="10:10">
      <c r="J202" s="1"/>
    </row>
    <row r="203" spans="10:10">
      <c r="J203" s="1"/>
    </row>
    <row r="204" spans="10:10">
      <c r="J204" s="1"/>
    </row>
    <row r="205" spans="10:10">
      <c r="J205" s="1"/>
    </row>
    <row r="206" spans="10:10">
      <c r="J206" s="1"/>
    </row>
    <row r="207" spans="10:10">
      <c r="J207" s="1"/>
    </row>
    <row r="208" spans="10:10">
      <c r="J208" s="1"/>
    </row>
    <row r="209" spans="10:10">
      <c r="J209" s="1"/>
    </row>
    <row r="210" spans="10:10">
      <c r="J210" s="1"/>
    </row>
    <row r="211" spans="10:10">
      <c r="J211" s="1"/>
    </row>
    <row r="212" spans="10:10">
      <c r="J212" s="1"/>
    </row>
    <row r="213" spans="10:10">
      <c r="J213" s="1"/>
    </row>
    <row r="214" spans="10:10">
      <c r="J214" s="1"/>
    </row>
    <row r="215" spans="10:10">
      <c r="J215" s="1"/>
    </row>
    <row r="216" spans="10:10">
      <c r="J216" s="1"/>
    </row>
    <row r="217" spans="10:10">
      <c r="J217" s="1"/>
    </row>
    <row r="218" spans="10:10">
      <c r="J218" s="1"/>
    </row>
    <row r="219" spans="10:10">
      <c r="J219" s="1"/>
    </row>
    <row r="220" spans="10:10">
      <c r="J220" s="1"/>
    </row>
    <row r="221" spans="10:10">
      <c r="J221" s="1"/>
    </row>
    <row r="222" spans="10:10">
      <c r="J222" s="1"/>
    </row>
    <row r="223" spans="10:10">
      <c r="J223" s="1"/>
    </row>
    <row r="224" spans="10:10">
      <c r="J224" s="1"/>
    </row>
    <row r="225" spans="10:10">
      <c r="J225" s="1"/>
    </row>
    <row r="226" spans="10:10">
      <c r="J226" s="1"/>
    </row>
    <row r="227" spans="10:10">
      <c r="J227" s="1"/>
    </row>
    <row r="228" spans="10:10">
      <c r="J228" s="1"/>
    </row>
    <row r="229" spans="10:10">
      <c r="J229" s="1"/>
    </row>
    <row r="230" spans="10:10">
      <c r="J230" s="1"/>
    </row>
    <row r="231" spans="10:10">
      <c r="J231" s="1"/>
    </row>
    <row r="232" spans="10:10">
      <c r="J232" s="1"/>
    </row>
    <row r="233" spans="10:10">
      <c r="J233" s="1"/>
    </row>
    <row r="234" spans="10:10">
      <c r="J234" s="1"/>
    </row>
    <row r="235" spans="10:10">
      <c r="J235" s="1"/>
    </row>
    <row r="236" spans="10:10">
      <c r="J236" s="1"/>
    </row>
    <row r="237" spans="10:10">
      <c r="J237" s="1"/>
    </row>
    <row r="238" spans="10:10">
      <c r="J238" s="1"/>
    </row>
    <row r="239" spans="10:10">
      <c r="J239" s="1"/>
    </row>
    <row r="240" spans="10:10">
      <c r="J240" s="1"/>
    </row>
    <row r="241" spans="10:10">
      <c r="J241" s="1"/>
    </row>
    <row r="242" spans="10:10">
      <c r="J242" s="1"/>
    </row>
    <row r="243" spans="10:10">
      <c r="J243" s="1"/>
    </row>
    <row r="244" spans="10:10">
      <c r="J244" s="1"/>
    </row>
    <row r="245" spans="10:10">
      <c r="J245" s="1"/>
    </row>
    <row r="246" spans="10:10">
      <c r="J246" s="1"/>
    </row>
    <row r="247" spans="10:10">
      <c r="J247" s="1"/>
    </row>
    <row r="248" spans="10:10">
      <c r="J248" s="1"/>
    </row>
    <row r="249" spans="10:10">
      <c r="J249" s="1"/>
    </row>
    <row r="250" spans="10:10">
      <c r="J250" s="1"/>
    </row>
    <row r="251" spans="10:10">
      <c r="J251" s="1"/>
    </row>
    <row r="252" spans="10:10">
      <c r="J252" s="1"/>
    </row>
    <row r="253" spans="10:10">
      <c r="J253" s="1"/>
    </row>
    <row r="254" spans="10:10">
      <c r="J254" s="1"/>
    </row>
    <row r="255" spans="10:10">
      <c r="J255" s="1"/>
    </row>
    <row r="256" spans="10:10">
      <c r="J256" s="1"/>
    </row>
    <row r="257" spans="10:10">
      <c r="J257" s="1"/>
    </row>
    <row r="258" spans="10:10">
      <c r="J258" s="1"/>
    </row>
    <row r="259" spans="10:10">
      <c r="J259" s="1"/>
    </row>
    <row r="260" spans="10:10">
      <c r="J260" s="1"/>
    </row>
    <row r="261" spans="10:10">
      <c r="J261" s="1"/>
    </row>
    <row r="262" spans="10:10">
      <c r="J262" s="1"/>
    </row>
    <row r="263" spans="10:10">
      <c r="J263" s="1"/>
    </row>
    <row r="264" spans="10:10">
      <c r="J264" s="1"/>
    </row>
    <row r="265" spans="10:10">
      <c r="J265" s="1"/>
    </row>
    <row r="266" spans="10:10">
      <c r="J266" s="1"/>
    </row>
    <row r="267" spans="10:10">
      <c r="J267" s="1"/>
    </row>
    <row r="268" spans="10:10">
      <c r="J268" s="1"/>
    </row>
    <row r="269" spans="10:10">
      <c r="J269" s="1"/>
    </row>
    <row r="270" spans="10:10">
      <c r="J270" s="1"/>
    </row>
    <row r="271" spans="10:10">
      <c r="J271" s="1"/>
    </row>
    <row r="272" spans="10:10">
      <c r="J272" s="1"/>
    </row>
    <row r="273" spans="10:10">
      <c r="J273" s="1"/>
    </row>
    <row r="274" spans="10:10">
      <c r="J274" s="1"/>
    </row>
    <row r="275" spans="10:10">
      <c r="J275" s="1"/>
    </row>
    <row r="276" spans="10:10">
      <c r="J276" s="1"/>
    </row>
    <row r="277" spans="10:10">
      <c r="J277" s="1"/>
    </row>
    <row r="278" spans="10:10">
      <c r="J278" s="1"/>
    </row>
    <row r="279" spans="10:10">
      <c r="J279" s="1"/>
    </row>
    <row r="280" spans="10:10">
      <c r="J280" s="1"/>
    </row>
    <row r="281" spans="10:10">
      <c r="J281" s="1"/>
    </row>
    <row r="282" spans="10:10">
      <c r="J282" s="1"/>
    </row>
    <row r="283" spans="10:10">
      <c r="J283" s="1"/>
    </row>
    <row r="284" spans="10:10">
      <c r="J284" s="1"/>
    </row>
    <row r="285" spans="10:10">
      <c r="J285" s="1"/>
    </row>
    <row r="286" spans="10:10">
      <c r="J286" s="1"/>
    </row>
    <row r="287" spans="10:10">
      <c r="J287" s="1"/>
    </row>
    <row r="288" spans="10:10">
      <c r="J288" s="1"/>
    </row>
    <row r="289" spans="10:10">
      <c r="J289" s="1"/>
    </row>
    <row r="290" spans="10:10">
      <c r="J290" s="1"/>
    </row>
    <row r="291" spans="10:10">
      <c r="J291" s="1"/>
    </row>
    <row r="292" spans="10:10">
      <c r="J292" s="1"/>
    </row>
    <row r="293" spans="10:10">
      <c r="J293" s="1"/>
    </row>
    <row r="294" spans="10:10">
      <c r="J294" s="1"/>
    </row>
    <row r="295" spans="10:10">
      <c r="J295" s="1"/>
    </row>
    <row r="296" spans="10:10">
      <c r="J296" s="1"/>
    </row>
    <row r="297" spans="10:10">
      <c r="J297" s="1"/>
    </row>
    <row r="298" spans="10:10">
      <c r="J298" s="1"/>
    </row>
    <row r="299" spans="10:10">
      <c r="J299" s="1"/>
    </row>
    <row r="300" spans="10:10">
      <c r="J300" s="1"/>
    </row>
    <row r="301" spans="10:10">
      <c r="J301" s="1"/>
    </row>
    <row r="302" spans="10:10">
      <c r="J302" s="1"/>
    </row>
    <row r="303" spans="10:10">
      <c r="J303" s="1"/>
    </row>
    <row r="304" spans="10:10">
      <c r="J304" s="1"/>
    </row>
    <row r="305" spans="10:10">
      <c r="J305" s="1"/>
    </row>
    <row r="306" spans="10:10">
      <c r="J306" s="1"/>
    </row>
    <row r="307" spans="10:10">
      <c r="J307" s="1"/>
    </row>
    <row r="308" spans="10:10">
      <c r="J308" s="1"/>
    </row>
    <row r="309" spans="10:10">
      <c r="J309" s="1"/>
    </row>
    <row r="310" spans="10:10">
      <c r="J310" s="1"/>
    </row>
    <row r="311" spans="10:10">
      <c r="J311" s="1"/>
    </row>
    <row r="312" spans="10:10">
      <c r="J312" s="1"/>
    </row>
    <row r="313" spans="10:10">
      <c r="J313" s="1"/>
    </row>
    <row r="314" spans="10:10">
      <c r="J314" s="1"/>
    </row>
    <row r="315" spans="10:10">
      <c r="J315" s="1"/>
    </row>
    <row r="316" spans="10:10">
      <c r="J316" s="1"/>
    </row>
    <row r="317" spans="10:10">
      <c r="J317" s="1"/>
    </row>
    <row r="318" spans="10:10">
      <c r="J318" s="1"/>
    </row>
    <row r="319" spans="10:10">
      <c r="J319" s="1"/>
    </row>
    <row r="320" spans="10:10">
      <c r="J320" s="1"/>
    </row>
    <row r="321" spans="10:10">
      <c r="J321" s="1"/>
    </row>
    <row r="322" spans="10:10">
      <c r="J322" s="1"/>
    </row>
    <row r="323" spans="10:10">
      <c r="J323" s="1"/>
    </row>
    <row r="324" spans="10:10">
      <c r="J324" s="1"/>
    </row>
    <row r="325" spans="10:10">
      <c r="J325" s="1"/>
    </row>
    <row r="326" spans="10:10">
      <c r="J326" s="1"/>
    </row>
    <row r="327" spans="10:10">
      <c r="J327" s="1"/>
    </row>
    <row r="328" spans="10:10">
      <c r="J328" s="1"/>
    </row>
    <row r="329" spans="10:10">
      <c r="J329" s="1"/>
    </row>
    <row r="330" spans="10:10">
      <c r="J330" s="1"/>
    </row>
    <row r="331" spans="10:10">
      <c r="J331" s="1"/>
    </row>
    <row r="332" spans="10:10">
      <c r="J332" s="1"/>
    </row>
    <row r="333" spans="10:10">
      <c r="J333" s="1"/>
    </row>
    <row r="334" spans="10:10">
      <c r="J334" s="1"/>
    </row>
    <row r="335" spans="10:10">
      <c r="J335" s="1"/>
    </row>
    <row r="336" spans="10:10">
      <c r="J336" s="1"/>
    </row>
    <row r="337" spans="10:10">
      <c r="J337" s="1"/>
    </row>
    <row r="338" spans="10:10">
      <c r="J338" s="1"/>
    </row>
    <row r="339" spans="10:10">
      <c r="J339" s="1"/>
    </row>
    <row r="340" spans="10:10">
      <c r="J340" s="1"/>
    </row>
    <row r="341" spans="10:10">
      <c r="J341" s="1"/>
    </row>
    <row r="342" spans="10:10">
      <c r="J342" s="1"/>
    </row>
    <row r="343" spans="10:10">
      <c r="J343" s="1"/>
    </row>
    <row r="344" spans="10:10">
      <c r="J344" s="1"/>
    </row>
    <row r="345" spans="10:10">
      <c r="J345" s="1"/>
    </row>
    <row r="346" spans="10:10">
      <c r="J346" s="1"/>
    </row>
    <row r="347" spans="10:10">
      <c r="J347" s="1"/>
    </row>
    <row r="348" spans="10:10">
      <c r="J348" s="1"/>
    </row>
    <row r="349" spans="10:10">
      <c r="J349" s="1"/>
    </row>
    <row r="350" spans="10:10">
      <c r="J350" s="1"/>
    </row>
    <row r="351" spans="10:10">
      <c r="J351" s="1"/>
    </row>
    <row r="352" spans="10:10">
      <c r="J352" s="1"/>
    </row>
    <row r="353" spans="10:10">
      <c r="J353" s="1"/>
    </row>
    <row r="354" spans="10:10">
      <c r="J354" s="1"/>
    </row>
    <row r="355" spans="10:10">
      <c r="J355" s="1"/>
    </row>
    <row r="356" spans="10:10">
      <c r="J356" s="1"/>
    </row>
    <row r="357" spans="10:10">
      <c r="J357" s="1"/>
    </row>
    <row r="358" spans="10:10">
      <c r="J358" s="1"/>
    </row>
    <row r="359" spans="10:10">
      <c r="J359" s="1"/>
    </row>
  </sheetData>
  <sheetProtection algorithmName="SHA-512" hashValue="kt34wpMu0CBwVBtmHWs3W+NgjJzwwMxNIUPjuFpSzMIH+SfkZm/Ei+LRynW18nEeKirwlQS4yXOhIOSElFXAuA==" saltValue="x3mE4LELUObbtL3j3vs6Dw==" spinCount="100000" sheet="1" objects="1" scenarios="1" formatColumns="0" insertRows="0" selectLockedCells="1"/>
  <mergeCells count="64">
    <mergeCell ref="B110:C110"/>
    <mergeCell ref="B30:C30"/>
    <mergeCell ref="B47:C47"/>
    <mergeCell ref="B63:C63"/>
    <mergeCell ref="B81:C81"/>
    <mergeCell ref="C22:H22"/>
    <mergeCell ref="C23:H23"/>
    <mergeCell ref="C24:H24"/>
    <mergeCell ref="C25:H25"/>
    <mergeCell ref="B6:H6"/>
    <mergeCell ref="B8:H8"/>
    <mergeCell ref="B10:H10"/>
    <mergeCell ref="C14:H14"/>
    <mergeCell ref="C17:H17"/>
    <mergeCell ref="N107:N109"/>
    <mergeCell ref="B2:H2"/>
    <mergeCell ref="B3:H3"/>
    <mergeCell ref="B5:H5"/>
    <mergeCell ref="B1:H1"/>
    <mergeCell ref="B7:H7"/>
    <mergeCell ref="B4:H4"/>
    <mergeCell ref="C18:H18"/>
    <mergeCell ref="C19:H19"/>
    <mergeCell ref="C20:H20"/>
    <mergeCell ref="C21:H21"/>
    <mergeCell ref="B9:H9"/>
    <mergeCell ref="B11:H11"/>
    <mergeCell ref="C13:H13"/>
    <mergeCell ref="C15:H15"/>
    <mergeCell ref="C16:H16"/>
    <mergeCell ref="K111:K112"/>
    <mergeCell ref="K113:K114"/>
    <mergeCell ref="K115:K116"/>
    <mergeCell ref="K117:K118"/>
    <mergeCell ref="M107:M109"/>
    <mergeCell ref="K97:K98"/>
    <mergeCell ref="K99:K100"/>
    <mergeCell ref="K101:K102"/>
    <mergeCell ref="K103:K104"/>
    <mergeCell ref="K105:K106"/>
    <mergeCell ref="Q94:Q96"/>
    <mergeCell ref="Q107:Q109"/>
    <mergeCell ref="C163:G164"/>
    <mergeCell ref="P63:P64"/>
    <mergeCell ref="P107:P109"/>
    <mergeCell ref="K107:K109"/>
    <mergeCell ref="L107:L109"/>
    <mergeCell ref="N94:N96"/>
    <mergeCell ref="O94:O96"/>
    <mergeCell ref="P94:P96"/>
    <mergeCell ref="K94:K96"/>
    <mergeCell ref="L94:L96"/>
    <mergeCell ref="M94:M96"/>
    <mergeCell ref="K119:K120"/>
    <mergeCell ref="O107:O109"/>
    <mergeCell ref="L63:L64"/>
    <mergeCell ref="Q63:Q64"/>
    <mergeCell ref="Q5:Q7"/>
    <mergeCell ref="O5:O7"/>
    <mergeCell ref="M63:M64"/>
    <mergeCell ref="N63:N64"/>
    <mergeCell ref="O63:O64"/>
    <mergeCell ref="P5:P7"/>
    <mergeCell ref="N5:N7"/>
  </mergeCells>
  <phoneticPr fontId="7" type="noConversion"/>
  <conditionalFormatting sqref="F133:F134">
    <cfRule type="cellIs" dxfId="1" priority="1" operator="greaterThan">
      <formula>0.5</formula>
    </cfRule>
  </conditionalFormatting>
  <conditionalFormatting sqref="J32:J43">
    <cfRule type="cellIs" dxfId="0" priority="3" operator="greaterThan">
      <formula>200</formula>
    </cfRule>
  </conditionalFormatting>
  <dataValidations count="1">
    <dataValidation type="list" allowBlank="1" showInputMessage="1" showErrorMessage="1" sqref="B14:B24 B31:B43 B48:B59 B64:B77 B82:B93 B97:B106 B111:B120 C35" xr:uid="{97F4844F-1BBB-A441-B826-03CFEAF1D165}">
      <formula1>#REF!</formula1>
    </dataValidation>
  </dataValidations>
  <pageMargins left="0.25" right="0.25" top="0.75" bottom="0.75" header="0.3" footer="0.3"/>
  <pageSetup scale="48" orientation="portrait" r:id="rId1"/>
  <rowBreaks count="2" manualBreakCount="2">
    <brk id="79" min="1" max="10" man="1"/>
    <brk id="144"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aires xmlns="fee0cb1d-eecd-4d5b-a1a0-32846e210369" xsi:nil="true"/>
    <lcf76f155ced4ddcb4097134ff3c332f xmlns="fee0cb1d-eecd-4d5b-a1a0-32846e210369">
      <Terms xmlns="http://schemas.microsoft.com/office/infopath/2007/PartnerControls"/>
    </lcf76f155ced4ddcb4097134ff3c332f>
    <Statutdudocument xmlns="fee0cb1d-eecd-4d5b-a1a0-32846e210369" xsi:nil="true"/>
    <TaxCatchAll xmlns="b47064bd-42b7-412f-91f6-0bb4ab359de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3465F2B5AC814BBCD75BFA5B720DCE" ma:contentTypeVersion="14" ma:contentTypeDescription="Crée un document." ma:contentTypeScope="" ma:versionID="bfd04151012182d07c3c701cc88ed8d7">
  <xsd:schema xmlns:xsd="http://www.w3.org/2001/XMLSchema" xmlns:xs="http://www.w3.org/2001/XMLSchema" xmlns:p="http://schemas.microsoft.com/office/2006/metadata/properties" xmlns:ns2="fee0cb1d-eecd-4d5b-a1a0-32846e210369" xmlns:ns3="b47064bd-42b7-412f-91f6-0bb4ab359ded" targetNamespace="http://schemas.microsoft.com/office/2006/metadata/properties" ma:root="true" ma:fieldsID="6243b658583d735e397ff573b6f59e01" ns2:_="" ns3:_="">
    <xsd:import namespace="fee0cb1d-eecd-4d5b-a1a0-32846e210369"/>
    <xsd:import namespace="b47064bd-42b7-412f-91f6-0bb4ab359de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commentair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Statutdudocument"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e0cb1d-eecd-4d5b-a1a0-32846e2103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commentaires" ma:index="12" nillable="true" ma:displayName="commentaires" ma:format="Dropdown" ma:internalName="commentaires">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a1c48d03-46be-4025-a038-fa11f6db20fc"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Statutdudocument" ma:index="20" nillable="true" ma:displayName="Statut du document" ma:format="Dropdown" ma:internalName="Statutdudocument">
      <xsd:simpleType>
        <xsd:restriction base="dms:Choice">
          <xsd:enumeration value="En cours de modification"/>
          <xsd:enumeration value="Prêt à être utilisé"/>
          <xsd:enumeration value="Révisé"/>
          <xsd:enumeration value="À modifier"/>
          <xsd:enumeration value="À réviser - linguistique"/>
          <xsd:enumeration value="Copié dans la trousse Web"/>
          <xsd:enumeration value="À ne pas utiliser"/>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064bd-42b7-412f-91f6-0bb4ab359de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2b1aaf0-077b-40a3-9a44-81db201f104e}" ma:internalName="TaxCatchAll" ma:showField="CatchAllData" ma:web="b47064bd-42b7-412f-91f6-0bb4ab359d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EA42E7-F6D5-4A26-A7DE-616F604D78A6}">
  <ds:schemaRefs>
    <ds:schemaRef ds:uri="http://schemas.microsoft.com/sharepoint/v3/contenttype/forms"/>
  </ds:schemaRefs>
</ds:datastoreItem>
</file>

<file path=customXml/itemProps2.xml><?xml version="1.0" encoding="utf-8"?>
<ds:datastoreItem xmlns:ds="http://schemas.openxmlformats.org/officeDocument/2006/customXml" ds:itemID="{0076782C-069B-4D42-8F90-A01728B1A3E8}">
  <ds:schemaRefs>
    <ds:schemaRef ds:uri="fee0cb1d-eecd-4d5b-a1a0-32846e210369"/>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b47064bd-42b7-412f-91f6-0bb4ab359de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8E962D0-6323-4B3D-848A-9F24982A4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e0cb1d-eecd-4d5b-a1a0-32846e210369"/>
    <ds:schemaRef ds:uri="b47064bd-42b7-412f-91f6-0bb4ab359d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 (B) Budget</vt:lpstr>
      <vt:lpstr>'2. (B) Budget'!Zone_d_impression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Mariève De Beaumont</dc:creator>
  <cp:keywords/>
  <dc:description/>
  <cp:lastModifiedBy>Claudine Ségui</cp:lastModifiedBy>
  <cp:revision/>
  <dcterms:created xsi:type="dcterms:W3CDTF">2024-11-29T19:07:02Z</dcterms:created>
  <dcterms:modified xsi:type="dcterms:W3CDTF">2025-05-20T17:48:51Z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0x010100AA3465F2B5AC814BBCD75BFA5B720DCE</vt:lpwstr>
  </property>
  <property fmtid="{D5CDD505-2E9C-101B-9397-08002B2CF9AE}" pid="3" name="MediaServiceImageTags">
    <vt:lpwstr/>
  </property>
</Properties>
</file>